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bin" ContentType="application/vnd.openxmlformats-officedocument.oleObject"/>
  <Default Extension="vml" ContentType="application/vnd.openxmlformats-officedocument.vmlDrawin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5300" yWindow="0" windowWidth="34820" windowHeight="28340" tabRatio="500" activeTab="4"/>
  </bookViews>
  <sheets>
    <sheet name="東支点-南北平面2支点" sheetId="5" r:id="rId1"/>
    <sheet name="南支点-北平面2支点" sheetId="4" r:id="rId2"/>
    <sheet name="南支点-北平面" sheetId="3" r:id="rId3"/>
    <sheet name="東支点-南北平面" sheetId="2" r:id="rId4"/>
    <sheet name="円錐曲線" sheetId="6" r:id="rId5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50" i="6" l="1"/>
  <c r="D50" i="6"/>
  <c r="E50" i="6"/>
  <c r="F50" i="6"/>
  <c r="C9" i="6"/>
  <c r="G50" i="6"/>
  <c r="H50" i="6"/>
  <c r="I50" i="6"/>
  <c r="C51" i="6"/>
  <c r="D51" i="6"/>
  <c r="E51" i="6"/>
  <c r="F51" i="6"/>
  <c r="G51" i="6"/>
  <c r="H51" i="6"/>
  <c r="I51" i="6"/>
  <c r="C52" i="6"/>
  <c r="D52" i="6"/>
  <c r="E52" i="6"/>
  <c r="F52" i="6"/>
  <c r="G52" i="6"/>
  <c r="H52" i="6"/>
  <c r="I52" i="6"/>
  <c r="C53" i="6"/>
  <c r="D53" i="6"/>
  <c r="E53" i="6"/>
  <c r="F53" i="6"/>
  <c r="G53" i="6"/>
  <c r="H53" i="6"/>
  <c r="I53" i="6"/>
  <c r="C13" i="6"/>
  <c r="D13" i="6"/>
  <c r="E13" i="6"/>
  <c r="F13" i="6"/>
  <c r="G13" i="6"/>
  <c r="H13" i="6"/>
  <c r="I13" i="6"/>
  <c r="C14" i="6"/>
  <c r="D14" i="6"/>
  <c r="E14" i="6"/>
  <c r="F14" i="6"/>
  <c r="G14" i="6"/>
  <c r="H14" i="6"/>
  <c r="I14" i="6"/>
  <c r="C15" i="6"/>
  <c r="D15" i="6"/>
  <c r="E15" i="6"/>
  <c r="F15" i="6"/>
  <c r="G15" i="6"/>
  <c r="H15" i="6"/>
  <c r="I15" i="6"/>
  <c r="C16" i="6"/>
  <c r="D16" i="6"/>
  <c r="E16" i="6"/>
  <c r="F16" i="6"/>
  <c r="G16" i="6"/>
  <c r="H16" i="6"/>
  <c r="I16" i="6"/>
  <c r="D18" i="6"/>
  <c r="D19" i="6"/>
  <c r="D20" i="6"/>
  <c r="D21" i="6"/>
  <c r="D22" i="6"/>
  <c r="D23" i="6"/>
  <c r="D24" i="6"/>
  <c r="D25" i="6"/>
  <c r="D26" i="6"/>
  <c r="D27" i="6"/>
  <c r="D28" i="6"/>
  <c r="D29" i="6"/>
  <c r="D30" i="6"/>
  <c r="D31" i="6"/>
  <c r="D32" i="6"/>
  <c r="D33" i="6"/>
  <c r="D34" i="6"/>
  <c r="D35" i="6"/>
  <c r="D36" i="6"/>
  <c r="D37" i="6"/>
  <c r="D38" i="6"/>
  <c r="D39" i="6"/>
  <c r="D40" i="6"/>
  <c r="D41" i="6"/>
  <c r="D42" i="6"/>
  <c r="D43" i="6"/>
  <c r="D44" i="6"/>
  <c r="D45" i="6"/>
  <c r="D46" i="6"/>
  <c r="D47" i="6"/>
  <c r="D48" i="6"/>
  <c r="D49" i="6"/>
  <c r="D17" i="6"/>
  <c r="C4" i="6"/>
  <c r="C5" i="6"/>
  <c r="C10" i="6"/>
  <c r="C17" i="6"/>
  <c r="F17" i="6"/>
  <c r="G17" i="6"/>
  <c r="H17" i="6"/>
  <c r="C18" i="6"/>
  <c r="F18" i="6"/>
  <c r="G18" i="6"/>
  <c r="H18" i="6"/>
  <c r="E18" i="6"/>
  <c r="I18" i="6"/>
  <c r="C19" i="6"/>
  <c r="F19" i="6"/>
  <c r="G19" i="6"/>
  <c r="H19" i="6"/>
  <c r="E19" i="6"/>
  <c r="I19" i="6"/>
  <c r="C20" i="6"/>
  <c r="F20" i="6"/>
  <c r="G20" i="6"/>
  <c r="H20" i="6"/>
  <c r="E20" i="6"/>
  <c r="I20" i="6"/>
  <c r="C21" i="6"/>
  <c r="F21" i="6"/>
  <c r="G21" i="6"/>
  <c r="H21" i="6"/>
  <c r="E21" i="6"/>
  <c r="I21" i="6"/>
  <c r="C22" i="6"/>
  <c r="F22" i="6"/>
  <c r="G22" i="6"/>
  <c r="H22" i="6"/>
  <c r="E22" i="6"/>
  <c r="I22" i="6"/>
  <c r="C23" i="6"/>
  <c r="F23" i="6"/>
  <c r="G23" i="6"/>
  <c r="H23" i="6"/>
  <c r="E23" i="6"/>
  <c r="I23" i="6"/>
  <c r="C24" i="6"/>
  <c r="F24" i="6"/>
  <c r="G24" i="6"/>
  <c r="H24" i="6"/>
  <c r="E24" i="6"/>
  <c r="I24" i="6"/>
  <c r="C25" i="6"/>
  <c r="F25" i="6"/>
  <c r="G25" i="6"/>
  <c r="H25" i="6"/>
  <c r="E25" i="6"/>
  <c r="I25" i="6"/>
  <c r="C26" i="6"/>
  <c r="F26" i="6"/>
  <c r="G26" i="6"/>
  <c r="H26" i="6"/>
  <c r="E26" i="6"/>
  <c r="I26" i="6"/>
  <c r="C27" i="6"/>
  <c r="F27" i="6"/>
  <c r="G27" i="6"/>
  <c r="H27" i="6"/>
  <c r="E27" i="6"/>
  <c r="I27" i="6"/>
  <c r="C28" i="6"/>
  <c r="F28" i="6"/>
  <c r="G28" i="6"/>
  <c r="H28" i="6"/>
  <c r="E28" i="6"/>
  <c r="I28" i="6"/>
  <c r="C29" i="6"/>
  <c r="F29" i="6"/>
  <c r="G29" i="6"/>
  <c r="H29" i="6"/>
  <c r="E29" i="6"/>
  <c r="I29" i="6"/>
  <c r="C30" i="6"/>
  <c r="F30" i="6"/>
  <c r="G30" i="6"/>
  <c r="H30" i="6"/>
  <c r="E30" i="6"/>
  <c r="I30" i="6"/>
  <c r="C31" i="6"/>
  <c r="F31" i="6"/>
  <c r="G31" i="6"/>
  <c r="H31" i="6"/>
  <c r="E31" i="6"/>
  <c r="I31" i="6"/>
  <c r="C32" i="6"/>
  <c r="F32" i="6"/>
  <c r="G32" i="6"/>
  <c r="H32" i="6"/>
  <c r="E32" i="6"/>
  <c r="I32" i="6"/>
  <c r="C33" i="6"/>
  <c r="F33" i="6"/>
  <c r="G33" i="6"/>
  <c r="H33" i="6"/>
  <c r="E33" i="6"/>
  <c r="I33" i="6"/>
  <c r="C34" i="6"/>
  <c r="F34" i="6"/>
  <c r="G34" i="6"/>
  <c r="H34" i="6"/>
  <c r="E34" i="6"/>
  <c r="I34" i="6"/>
  <c r="C35" i="6"/>
  <c r="F35" i="6"/>
  <c r="G35" i="6"/>
  <c r="H35" i="6"/>
  <c r="E35" i="6"/>
  <c r="I35" i="6"/>
  <c r="C36" i="6"/>
  <c r="F36" i="6"/>
  <c r="G36" i="6"/>
  <c r="H36" i="6"/>
  <c r="E36" i="6"/>
  <c r="I36" i="6"/>
  <c r="C37" i="6"/>
  <c r="F37" i="6"/>
  <c r="G37" i="6"/>
  <c r="H37" i="6"/>
  <c r="E37" i="6"/>
  <c r="I37" i="6"/>
  <c r="C38" i="6"/>
  <c r="F38" i="6"/>
  <c r="G38" i="6"/>
  <c r="H38" i="6"/>
  <c r="E38" i="6"/>
  <c r="I38" i="6"/>
  <c r="C39" i="6"/>
  <c r="F39" i="6"/>
  <c r="G39" i="6"/>
  <c r="H39" i="6"/>
  <c r="E39" i="6"/>
  <c r="I39" i="6"/>
  <c r="C40" i="6"/>
  <c r="F40" i="6"/>
  <c r="G40" i="6"/>
  <c r="H40" i="6"/>
  <c r="E40" i="6"/>
  <c r="I40" i="6"/>
  <c r="C41" i="6"/>
  <c r="F41" i="6"/>
  <c r="G41" i="6"/>
  <c r="H41" i="6"/>
  <c r="E41" i="6"/>
  <c r="I41" i="6"/>
  <c r="C42" i="6"/>
  <c r="F42" i="6"/>
  <c r="G42" i="6"/>
  <c r="H42" i="6"/>
  <c r="E42" i="6"/>
  <c r="I42" i="6"/>
  <c r="C43" i="6"/>
  <c r="F43" i="6"/>
  <c r="G43" i="6"/>
  <c r="H43" i="6"/>
  <c r="E43" i="6"/>
  <c r="I43" i="6"/>
  <c r="C44" i="6"/>
  <c r="F44" i="6"/>
  <c r="G44" i="6"/>
  <c r="H44" i="6"/>
  <c r="E44" i="6"/>
  <c r="I44" i="6"/>
  <c r="C45" i="6"/>
  <c r="F45" i="6"/>
  <c r="G45" i="6"/>
  <c r="H45" i="6"/>
  <c r="E45" i="6"/>
  <c r="I45" i="6"/>
  <c r="C46" i="6"/>
  <c r="F46" i="6"/>
  <c r="G46" i="6"/>
  <c r="H46" i="6"/>
  <c r="E46" i="6"/>
  <c r="I46" i="6"/>
  <c r="C47" i="6"/>
  <c r="F47" i="6"/>
  <c r="G47" i="6"/>
  <c r="H47" i="6"/>
  <c r="E47" i="6"/>
  <c r="I47" i="6"/>
  <c r="C48" i="6"/>
  <c r="F48" i="6"/>
  <c r="G48" i="6"/>
  <c r="H48" i="6"/>
  <c r="E48" i="6"/>
  <c r="I48" i="6"/>
  <c r="C49" i="6"/>
  <c r="F49" i="6"/>
  <c r="G49" i="6"/>
  <c r="H49" i="6"/>
  <c r="E49" i="6"/>
  <c r="I49" i="6"/>
  <c r="E17" i="6"/>
  <c r="I17" i="6"/>
  <c r="C6" i="6"/>
  <c r="F4" i="5"/>
  <c r="F6" i="5"/>
  <c r="O6" i="5"/>
  <c r="P6" i="5"/>
  <c r="R6" i="5"/>
  <c r="U6" i="5"/>
  <c r="Y6" i="5"/>
  <c r="T6" i="5"/>
  <c r="V6" i="5"/>
  <c r="Z6" i="5"/>
  <c r="AA6" i="5"/>
  <c r="F7" i="5"/>
  <c r="O7" i="5"/>
  <c r="P7" i="5"/>
  <c r="R7" i="5"/>
  <c r="U7" i="5"/>
  <c r="Y7" i="5"/>
  <c r="T7" i="5"/>
  <c r="V7" i="5"/>
  <c r="Z7" i="5"/>
  <c r="AA7" i="5"/>
  <c r="F8" i="5"/>
  <c r="O8" i="5"/>
  <c r="P8" i="5"/>
  <c r="R8" i="5"/>
  <c r="U8" i="5"/>
  <c r="Y8" i="5"/>
  <c r="T8" i="5"/>
  <c r="V8" i="5"/>
  <c r="Z8" i="5"/>
  <c r="AA8" i="5"/>
  <c r="F9" i="5"/>
  <c r="O9" i="5"/>
  <c r="P9" i="5"/>
  <c r="R9" i="5"/>
  <c r="U9" i="5"/>
  <c r="Y9" i="5"/>
  <c r="T9" i="5"/>
  <c r="V9" i="5"/>
  <c r="Z9" i="5"/>
  <c r="AA9" i="5"/>
  <c r="F10" i="5"/>
  <c r="O10" i="5"/>
  <c r="P10" i="5"/>
  <c r="R10" i="5"/>
  <c r="U10" i="5"/>
  <c r="Y10" i="5"/>
  <c r="T10" i="5"/>
  <c r="V10" i="5"/>
  <c r="Z10" i="5"/>
  <c r="AA10" i="5"/>
  <c r="F11" i="5"/>
  <c r="O11" i="5"/>
  <c r="P11" i="5"/>
  <c r="R11" i="5"/>
  <c r="U11" i="5"/>
  <c r="Y11" i="5"/>
  <c r="T11" i="5"/>
  <c r="V11" i="5"/>
  <c r="Z11" i="5"/>
  <c r="AA11" i="5"/>
  <c r="F12" i="5"/>
  <c r="O12" i="5"/>
  <c r="P12" i="5"/>
  <c r="R12" i="5"/>
  <c r="U12" i="5"/>
  <c r="Y12" i="5"/>
  <c r="T12" i="5"/>
  <c r="V12" i="5"/>
  <c r="Z12" i="5"/>
  <c r="AA12" i="5"/>
  <c r="F13" i="5"/>
  <c r="O13" i="5"/>
  <c r="P13" i="5"/>
  <c r="R13" i="5"/>
  <c r="U13" i="5"/>
  <c r="Y13" i="5"/>
  <c r="T13" i="5"/>
  <c r="V13" i="5"/>
  <c r="Z13" i="5"/>
  <c r="AA13" i="5"/>
  <c r="F14" i="5"/>
  <c r="O14" i="5"/>
  <c r="P14" i="5"/>
  <c r="R14" i="5"/>
  <c r="U14" i="5"/>
  <c r="Y14" i="5"/>
  <c r="T14" i="5"/>
  <c r="V14" i="5"/>
  <c r="Z14" i="5"/>
  <c r="AA14" i="5"/>
  <c r="F15" i="5"/>
  <c r="O15" i="5"/>
  <c r="P15" i="5"/>
  <c r="R15" i="5"/>
  <c r="U15" i="5"/>
  <c r="Y15" i="5"/>
  <c r="T15" i="5"/>
  <c r="V15" i="5"/>
  <c r="Z15" i="5"/>
  <c r="AA15" i="5"/>
  <c r="F16" i="5"/>
  <c r="O16" i="5"/>
  <c r="P16" i="5"/>
  <c r="R16" i="5"/>
  <c r="U16" i="5"/>
  <c r="Y16" i="5"/>
  <c r="T16" i="5"/>
  <c r="V16" i="5"/>
  <c r="Z16" i="5"/>
  <c r="AA16" i="5"/>
  <c r="F17" i="5"/>
  <c r="O17" i="5"/>
  <c r="P17" i="5"/>
  <c r="R17" i="5"/>
  <c r="U17" i="5"/>
  <c r="Y17" i="5"/>
  <c r="T17" i="5"/>
  <c r="V17" i="5"/>
  <c r="Z17" i="5"/>
  <c r="AA17" i="5"/>
  <c r="F18" i="5"/>
  <c r="O18" i="5"/>
  <c r="P18" i="5"/>
  <c r="R18" i="5"/>
  <c r="U18" i="5"/>
  <c r="Y18" i="5"/>
  <c r="T18" i="5"/>
  <c r="V18" i="5"/>
  <c r="Z18" i="5"/>
  <c r="AA18" i="5"/>
  <c r="F19" i="5"/>
  <c r="O19" i="5"/>
  <c r="P19" i="5"/>
  <c r="R19" i="5"/>
  <c r="U19" i="5"/>
  <c r="Y19" i="5"/>
  <c r="T19" i="5"/>
  <c r="V19" i="5"/>
  <c r="Z19" i="5"/>
  <c r="AA19" i="5"/>
  <c r="F20" i="5"/>
  <c r="O20" i="5"/>
  <c r="P20" i="5"/>
  <c r="R20" i="5"/>
  <c r="U20" i="5"/>
  <c r="Y20" i="5"/>
  <c r="T20" i="5"/>
  <c r="V20" i="5"/>
  <c r="Z20" i="5"/>
  <c r="AA20" i="5"/>
  <c r="F21" i="5"/>
  <c r="O21" i="5"/>
  <c r="P21" i="5"/>
  <c r="R21" i="5"/>
  <c r="U21" i="5"/>
  <c r="Y21" i="5"/>
  <c r="T21" i="5"/>
  <c r="V21" i="5"/>
  <c r="Z21" i="5"/>
  <c r="AA21" i="5"/>
  <c r="F22" i="5"/>
  <c r="O22" i="5"/>
  <c r="P22" i="5"/>
  <c r="R22" i="5"/>
  <c r="U22" i="5"/>
  <c r="Y22" i="5"/>
  <c r="T22" i="5"/>
  <c r="V22" i="5"/>
  <c r="Z22" i="5"/>
  <c r="AA22" i="5"/>
  <c r="F23" i="5"/>
  <c r="O23" i="5"/>
  <c r="P23" i="5"/>
  <c r="R23" i="5"/>
  <c r="U23" i="5"/>
  <c r="Y23" i="5"/>
  <c r="T23" i="5"/>
  <c r="V23" i="5"/>
  <c r="Z23" i="5"/>
  <c r="AA23" i="5"/>
  <c r="F24" i="5"/>
  <c r="O24" i="5"/>
  <c r="P24" i="5"/>
  <c r="R24" i="5"/>
  <c r="U24" i="5"/>
  <c r="Y24" i="5"/>
  <c r="T24" i="5"/>
  <c r="V24" i="5"/>
  <c r="Z24" i="5"/>
  <c r="AA24" i="5"/>
  <c r="F25" i="5"/>
  <c r="O25" i="5"/>
  <c r="P25" i="5"/>
  <c r="R25" i="5"/>
  <c r="U25" i="5"/>
  <c r="Y25" i="5"/>
  <c r="T25" i="5"/>
  <c r="V25" i="5"/>
  <c r="Z25" i="5"/>
  <c r="AA25" i="5"/>
  <c r="F26" i="5"/>
  <c r="O26" i="5"/>
  <c r="P26" i="5"/>
  <c r="R26" i="5"/>
  <c r="U26" i="5"/>
  <c r="Y26" i="5"/>
  <c r="T26" i="5"/>
  <c r="V26" i="5"/>
  <c r="Z26" i="5"/>
  <c r="AA26" i="5"/>
  <c r="F27" i="5"/>
  <c r="O27" i="5"/>
  <c r="P27" i="5"/>
  <c r="R27" i="5"/>
  <c r="U27" i="5"/>
  <c r="Y27" i="5"/>
  <c r="T27" i="5"/>
  <c r="V27" i="5"/>
  <c r="Z27" i="5"/>
  <c r="AA27" i="5"/>
  <c r="F28" i="5"/>
  <c r="O28" i="5"/>
  <c r="P28" i="5"/>
  <c r="R28" i="5"/>
  <c r="U28" i="5"/>
  <c r="Y28" i="5"/>
  <c r="T28" i="5"/>
  <c r="V28" i="5"/>
  <c r="Z28" i="5"/>
  <c r="AA28" i="5"/>
  <c r="F29" i="5"/>
  <c r="O29" i="5"/>
  <c r="P29" i="5"/>
  <c r="R29" i="5"/>
  <c r="U29" i="5"/>
  <c r="Y29" i="5"/>
  <c r="T29" i="5"/>
  <c r="V29" i="5"/>
  <c r="Z29" i="5"/>
  <c r="AA29" i="5"/>
  <c r="F30" i="5"/>
  <c r="O30" i="5"/>
  <c r="P30" i="5"/>
  <c r="R30" i="5"/>
  <c r="U30" i="5"/>
  <c r="Y30" i="5"/>
  <c r="T30" i="5"/>
  <c r="V30" i="5"/>
  <c r="Z30" i="5"/>
  <c r="AA30" i="5"/>
  <c r="F31" i="5"/>
  <c r="O31" i="5"/>
  <c r="P31" i="5"/>
  <c r="R31" i="5"/>
  <c r="U31" i="5"/>
  <c r="Y31" i="5"/>
  <c r="T31" i="5"/>
  <c r="V31" i="5"/>
  <c r="Z31" i="5"/>
  <c r="AA31" i="5"/>
  <c r="F32" i="5"/>
  <c r="O32" i="5"/>
  <c r="P32" i="5"/>
  <c r="R32" i="5"/>
  <c r="U32" i="5"/>
  <c r="Y32" i="5"/>
  <c r="T32" i="5"/>
  <c r="V32" i="5"/>
  <c r="Z32" i="5"/>
  <c r="AA32" i="5"/>
  <c r="F33" i="5"/>
  <c r="O33" i="5"/>
  <c r="P33" i="5"/>
  <c r="R33" i="5"/>
  <c r="U33" i="5"/>
  <c r="Y33" i="5"/>
  <c r="T33" i="5"/>
  <c r="V33" i="5"/>
  <c r="Z33" i="5"/>
  <c r="AA33" i="5"/>
  <c r="F34" i="5"/>
  <c r="O34" i="5"/>
  <c r="P34" i="5"/>
  <c r="R34" i="5"/>
  <c r="U34" i="5"/>
  <c r="Y34" i="5"/>
  <c r="T34" i="5"/>
  <c r="V34" i="5"/>
  <c r="Z34" i="5"/>
  <c r="AA34" i="5"/>
  <c r="F35" i="5"/>
  <c r="O35" i="5"/>
  <c r="P35" i="5"/>
  <c r="R35" i="5"/>
  <c r="U35" i="5"/>
  <c r="Y35" i="5"/>
  <c r="T35" i="5"/>
  <c r="V35" i="5"/>
  <c r="Z35" i="5"/>
  <c r="AA35" i="5"/>
  <c r="Y36" i="5"/>
  <c r="Z36" i="5"/>
  <c r="AA36" i="5"/>
  <c r="F5" i="5"/>
  <c r="AA5" i="5"/>
  <c r="O5" i="5"/>
  <c r="P5" i="5"/>
  <c r="R5" i="5"/>
  <c r="T5" i="5"/>
  <c r="V5" i="5"/>
  <c r="Z5" i="5"/>
  <c r="U5" i="5"/>
  <c r="Y5" i="5"/>
  <c r="AA4" i="5"/>
  <c r="O4" i="5"/>
  <c r="P4" i="5"/>
  <c r="R4" i="5"/>
  <c r="T4" i="5"/>
  <c r="V4" i="5"/>
  <c r="Z4" i="5"/>
  <c r="U4" i="5"/>
  <c r="Y4" i="5"/>
  <c r="M6" i="5"/>
  <c r="M7" i="5"/>
  <c r="M8" i="5"/>
  <c r="M9" i="5"/>
  <c r="M10" i="5"/>
  <c r="M11" i="5"/>
  <c r="M12" i="5"/>
  <c r="M13" i="5"/>
  <c r="M14" i="5"/>
  <c r="M15" i="5"/>
  <c r="M16" i="5"/>
  <c r="M17" i="5"/>
  <c r="M18" i="5"/>
  <c r="M19" i="5"/>
  <c r="M20" i="5"/>
  <c r="M21" i="5"/>
  <c r="M22" i="5"/>
  <c r="M23" i="5"/>
  <c r="M24" i="5"/>
  <c r="M25" i="5"/>
  <c r="M26" i="5"/>
  <c r="M27" i="5"/>
  <c r="M28" i="5"/>
  <c r="M29" i="5"/>
  <c r="M30" i="5"/>
  <c r="M31" i="5"/>
  <c r="M32" i="5"/>
  <c r="M33" i="5"/>
  <c r="M34" i="5"/>
  <c r="M35" i="5"/>
  <c r="M36" i="5"/>
  <c r="M5" i="5"/>
  <c r="M4" i="5"/>
  <c r="AC6" i="5"/>
  <c r="AD6" i="5"/>
  <c r="AE6" i="5"/>
  <c r="AF6" i="5"/>
  <c r="AC7" i="5"/>
  <c r="AD7" i="5"/>
  <c r="AE7" i="5"/>
  <c r="AF7" i="5"/>
  <c r="AC8" i="5"/>
  <c r="AD8" i="5"/>
  <c r="AE8" i="5"/>
  <c r="AF8" i="5"/>
  <c r="AC9" i="5"/>
  <c r="AD9" i="5"/>
  <c r="AE9" i="5"/>
  <c r="AF9" i="5"/>
  <c r="AC10" i="5"/>
  <c r="AD10" i="5"/>
  <c r="AE10" i="5"/>
  <c r="AF10" i="5"/>
  <c r="AC11" i="5"/>
  <c r="AD11" i="5"/>
  <c r="AE11" i="5"/>
  <c r="AF11" i="5"/>
  <c r="AC12" i="5"/>
  <c r="AD12" i="5"/>
  <c r="AE12" i="5"/>
  <c r="AF12" i="5"/>
  <c r="AC13" i="5"/>
  <c r="AD13" i="5"/>
  <c r="AE13" i="5"/>
  <c r="AF13" i="5"/>
  <c r="AC14" i="5"/>
  <c r="AD14" i="5"/>
  <c r="AE14" i="5"/>
  <c r="AF14" i="5"/>
  <c r="AC15" i="5"/>
  <c r="AD15" i="5"/>
  <c r="AE15" i="5"/>
  <c r="AF15" i="5"/>
  <c r="AC16" i="5"/>
  <c r="AD16" i="5"/>
  <c r="AE16" i="5"/>
  <c r="AF16" i="5"/>
  <c r="AC17" i="5"/>
  <c r="AD17" i="5"/>
  <c r="AE17" i="5"/>
  <c r="AF17" i="5"/>
  <c r="AC18" i="5"/>
  <c r="AD18" i="5"/>
  <c r="AE18" i="5"/>
  <c r="AF18" i="5"/>
  <c r="AC19" i="5"/>
  <c r="AD19" i="5"/>
  <c r="AE19" i="5"/>
  <c r="AF19" i="5"/>
  <c r="AC20" i="5"/>
  <c r="AD20" i="5"/>
  <c r="AE20" i="5"/>
  <c r="AF20" i="5"/>
  <c r="AC21" i="5"/>
  <c r="AD21" i="5"/>
  <c r="AE21" i="5"/>
  <c r="AF21" i="5"/>
  <c r="AC22" i="5"/>
  <c r="AD22" i="5"/>
  <c r="AE22" i="5"/>
  <c r="AF22" i="5"/>
  <c r="AC23" i="5"/>
  <c r="AD23" i="5"/>
  <c r="AE23" i="5"/>
  <c r="AF23" i="5"/>
  <c r="AC24" i="5"/>
  <c r="AD24" i="5"/>
  <c r="AE24" i="5"/>
  <c r="AF24" i="5"/>
  <c r="AC25" i="5"/>
  <c r="AD25" i="5"/>
  <c r="AE25" i="5"/>
  <c r="AF25" i="5"/>
  <c r="AC26" i="5"/>
  <c r="AD26" i="5"/>
  <c r="AE26" i="5"/>
  <c r="AF26" i="5"/>
  <c r="AC27" i="5"/>
  <c r="AD27" i="5"/>
  <c r="AE27" i="5"/>
  <c r="AF27" i="5"/>
  <c r="AC28" i="5"/>
  <c r="AD28" i="5"/>
  <c r="AE28" i="5"/>
  <c r="AF28" i="5"/>
  <c r="AC29" i="5"/>
  <c r="AD29" i="5"/>
  <c r="AE29" i="5"/>
  <c r="AF29" i="5"/>
  <c r="AC30" i="5"/>
  <c r="AD30" i="5"/>
  <c r="AE30" i="5"/>
  <c r="AF30" i="5"/>
  <c r="AC31" i="5"/>
  <c r="AD31" i="5"/>
  <c r="AE31" i="5"/>
  <c r="AF31" i="5"/>
  <c r="AC32" i="5"/>
  <c r="AD32" i="5"/>
  <c r="AE32" i="5"/>
  <c r="AF32" i="5"/>
  <c r="AC33" i="5"/>
  <c r="AD33" i="5"/>
  <c r="AE33" i="5"/>
  <c r="AF33" i="5"/>
  <c r="AC34" i="5"/>
  <c r="AD34" i="5"/>
  <c r="AE34" i="5"/>
  <c r="AF34" i="5"/>
  <c r="AC35" i="5"/>
  <c r="AD35" i="5"/>
  <c r="AE35" i="5"/>
  <c r="AF35" i="5"/>
  <c r="AC36" i="5"/>
  <c r="AD36" i="5"/>
  <c r="AE36" i="5"/>
  <c r="AF36" i="5"/>
  <c r="AB6" i="5"/>
  <c r="AB7" i="5"/>
  <c r="AB8" i="5"/>
  <c r="AB9" i="5"/>
  <c r="AB10" i="5"/>
  <c r="AB11" i="5"/>
  <c r="AB12" i="5"/>
  <c r="AB13" i="5"/>
  <c r="AB14" i="5"/>
  <c r="AB15" i="5"/>
  <c r="AB16" i="5"/>
  <c r="AB17" i="5"/>
  <c r="AB18" i="5"/>
  <c r="AB19" i="5"/>
  <c r="AB20" i="5"/>
  <c r="AB21" i="5"/>
  <c r="AB22" i="5"/>
  <c r="AB23" i="5"/>
  <c r="AB24" i="5"/>
  <c r="AB25" i="5"/>
  <c r="AB26" i="5"/>
  <c r="AB27" i="5"/>
  <c r="AB28" i="5"/>
  <c r="AB29" i="5"/>
  <c r="AB30" i="5"/>
  <c r="AB31" i="5"/>
  <c r="AB32" i="5"/>
  <c r="AB33" i="5"/>
  <c r="AB34" i="5"/>
  <c r="AB35" i="5"/>
  <c r="AB36" i="5"/>
  <c r="AC5" i="5"/>
  <c r="AD5" i="5"/>
  <c r="AE5" i="5"/>
  <c r="AF5" i="5"/>
  <c r="AB5" i="5"/>
  <c r="AC4" i="5"/>
  <c r="AD4" i="5"/>
  <c r="AE4" i="5"/>
  <c r="AF4" i="5"/>
  <c r="AB4" i="5"/>
  <c r="X5" i="5"/>
  <c r="X6" i="5"/>
  <c r="X7" i="5"/>
  <c r="X8" i="5"/>
  <c r="X9" i="5"/>
  <c r="X10" i="5"/>
  <c r="X11" i="5"/>
  <c r="X12" i="5"/>
  <c r="X13" i="5"/>
  <c r="X14" i="5"/>
  <c r="X15" i="5"/>
  <c r="X16" i="5"/>
  <c r="X17" i="5"/>
  <c r="X18" i="5"/>
  <c r="X19" i="5"/>
  <c r="X20" i="5"/>
  <c r="X21" i="5"/>
  <c r="X22" i="5"/>
  <c r="X23" i="5"/>
  <c r="X24" i="5"/>
  <c r="X25" i="5"/>
  <c r="X26" i="5"/>
  <c r="X27" i="5"/>
  <c r="X28" i="5"/>
  <c r="X29" i="5"/>
  <c r="X30" i="5"/>
  <c r="X31" i="5"/>
  <c r="X32" i="5"/>
  <c r="X33" i="5"/>
  <c r="X34" i="5"/>
  <c r="X35" i="5"/>
  <c r="X36" i="5"/>
  <c r="Q6" i="5"/>
  <c r="S6" i="5"/>
  <c r="Q7" i="5"/>
  <c r="S7" i="5"/>
  <c r="Q8" i="5"/>
  <c r="S8" i="5"/>
  <c r="Q9" i="5"/>
  <c r="S9" i="5"/>
  <c r="Q10" i="5"/>
  <c r="S10" i="5"/>
  <c r="Q11" i="5"/>
  <c r="S11" i="5"/>
  <c r="Q12" i="5"/>
  <c r="S12" i="5"/>
  <c r="Q13" i="5"/>
  <c r="S13" i="5"/>
  <c r="Q14" i="5"/>
  <c r="S14" i="5"/>
  <c r="Q15" i="5"/>
  <c r="S15" i="5"/>
  <c r="Q16" i="5"/>
  <c r="S16" i="5"/>
  <c r="Q17" i="5"/>
  <c r="S17" i="5"/>
  <c r="Q18" i="5"/>
  <c r="S18" i="5"/>
  <c r="Q19" i="5"/>
  <c r="S19" i="5"/>
  <c r="Q20" i="5"/>
  <c r="S20" i="5"/>
  <c r="Q21" i="5"/>
  <c r="S21" i="5"/>
  <c r="Q22" i="5"/>
  <c r="S22" i="5"/>
  <c r="Q23" i="5"/>
  <c r="S23" i="5"/>
  <c r="Q24" i="5"/>
  <c r="S24" i="5"/>
  <c r="Q25" i="5"/>
  <c r="S25" i="5"/>
  <c r="Q26" i="5"/>
  <c r="S26" i="5"/>
  <c r="Q27" i="5"/>
  <c r="S27" i="5"/>
  <c r="Q28" i="5"/>
  <c r="S28" i="5"/>
  <c r="Q29" i="5"/>
  <c r="S29" i="5"/>
  <c r="Q30" i="5"/>
  <c r="S30" i="5"/>
  <c r="Q31" i="5"/>
  <c r="S31" i="5"/>
  <c r="Q32" i="5"/>
  <c r="S32" i="5"/>
  <c r="Q33" i="5"/>
  <c r="S33" i="5"/>
  <c r="Q34" i="5"/>
  <c r="S34" i="5"/>
  <c r="Q35" i="5"/>
  <c r="S35" i="5"/>
  <c r="S36" i="5"/>
  <c r="T36" i="5"/>
  <c r="Q5" i="5"/>
  <c r="S5" i="5"/>
  <c r="Q4" i="5"/>
  <c r="S4" i="5"/>
  <c r="X4" i="5"/>
  <c r="K6" i="5"/>
  <c r="K7" i="5"/>
  <c r="K8" i="5"/>
  <c r="K9" i="5"/>
  <c r="K10" i="5"/>
  <c r="K11" i="5"/>
  <c r="K12" i="5"/>
  <c r="K13" i="5"/>
  <c r="K14" i="5"/>
  <c r="K15" i="5"/>
  <c r="K16" i="5"/>
  <c r="K17" i="5"/>
  <c r="K18" i="5"/>
  <c r="K19" i="5"/>
  <c r="K20" i="5"/>
  <c r="K21" i="5"/>
  <c r="K22" i="5"/>
  <c r="K23" i="5"/>
  <c r="K24" i="5"/>
  <c r="K25" i="5"/>
  <c r="K26" i="5"/>
  <c r="K27" i="5"/>
  <c r="K28" i="5"/>
  <c r="K29" i="5"/>
  <c r="K30" i="5"/>
  <c r="K31" i="5"/>
  <c r="K32" i="5"/>
  <c r="K33" i="5"/>
  <c r="K34" i="5"/>
  <c r="K35" i="5"/>
  <c r="K36" i="5"/>
  <c r="K37" i="5"/>
  <c r="K38" i="5"/>
  <c r="K39" i="5"/>
  <c r="K40" i="5"/>
  <c r="K41" i="5"/>
  <c r="K42" i="5"/>
  <c r="K43" i="5"/>
  <c r="K44" i="5"/>
  <c r="K45" i="5"/>
  <c r="K46" i="5"/>
  <c r="K47" i="5"/>
  <c r="K48" i="5"/>
  <c r="K49" i="5"/>
  <c r="K50" i="5"/>
  <c r="K51" i="5"/>
  <c r="K52" i="5"/>
  <c r="K53" i="5"/>
  <c r="K54" i="5"/>
  <c r="K55" i="5"/>
  <c r="K56" i="5"/>
  <c r="K57" i="5"/>
  <c r="K58" i="5"/>
  <c r="K59" i="5"/>
  <c r="K60" i="5"/>
  <c r="K61" i="5"/>
  <c r="K62" i="5"/>
  <c r="K63" i="5"/>
  <c r="K64" i="5"/>
  <c r="K65" i="5"/>
  <c r="K66" i="5"/>
  <c r="K67" i="5"/>
  <c r="K68" i="5"/>
  <c r="K5" i="5"/>
  <c r="K4" i="5"/>
  <c r="L6" i="5"/>
  <c r="L7" i="5"/>
  <c r="L8" i="5"/>
  <c r="L9" i="5"/>
  <c r="L10" i="5"/>
  <c r="L11" i="5"/>
  <c r="L12" i="5"/>
  <c r="L13" i="5"/>
  <c r="L14" i="5"/>
  <c r="L15" i="5"/>
  <c r="L16" i="5"/>
  <c r="L17" i="5"/>
  <c r="L18" i="5"/>
  <c r="L19" i="5"/>
  <c r="L20" i="5"/>
  <c r="L21" i="5"/>
  <c r="L22" i="5"/>
  <c r="L23" i="5"/>
  <c r="L24" i="5"/>
  <c r="L25" i="5"/>
  <c r="L26" i="5"/>
  <c r="L27" i="5"/>
  <c r="L28" i="5"/>
  <c r="L29" i="5"/>
  <c r="L30" i="5"/>
  <c r="L31" i="5"/>
  <c r="L32" i="5"/>
  <c r="L33" i="5"/>
  <c r="L34" i="5"/>
  <c r="L35" i="5"/>
  <c r="L36" i="5"/>
  <c r="L37" i="5"/>
  <c r="L38" i="5"/>
  <c r="L39" i="5"/>
  <c r="L40" i="5"/>
  <c r="L41" i="5"/>
  <c r="L42" i="5"/>
  <c r="L43" i="5"/>
  <c r="L44" i="5"/>
  <c r="L45" i="5"/>
  <c r="L46" i="5"/>
  <c r="L47" i="5"/>
  <c r="L48" i="5"/>
  <c r="L49" i="5"/>
  <c r="L50" i="5"/>
  <c r="L51" i="5"/>
  <c r="L52" i="5"/>
  <c r="L53" i="5"/>
  <c r="L54" i="5"/>
  <c r="L55" i="5"/>
  <c r="L56" i="5"/>
  <c r="L57" i="5"/>
  <c r="L58" i="5"/>
  <c r="L59" i="5"/>
  <c r="L60" i="5"/>
  <c r="L61" i="5"/>
  <c r="L62" i="5"/>
  <c r="L63" i="5"/>
  <c r="L64" i="5"/>
  <c r="L65" i="5"/>
  <c r="L66" i="5"/>
  <c r="L67" i="5"/>
  <c r="L68" i="5"/>
  <c r="L5" i="5"/>
  <c r="L4" i="5"/>
  <c r="N7" i="5"/>
  <c r="N8" i="5"/>
  <c r="N9" i="5"/>
  <c r="N10" i="5"/>
  <c r="N11" i="5"/>
  <c r="N12" i="5"/>
  <c r="N13" i="5"/>
  <c r="N14" i="5"/>
  <c r="N15" i="5"/>
  <c r="N16" i="5"/>
  <c r="N17" i="5"/>
  <c r="N18" i="5"/>
  <c r="N19" i="5"/>
  <c r="N20" i="5"/>
  <c r="N21" i="5"/>
  <c r="N22" i="5"/>
  <c r="N23" i="5"/>
  <c r="N24" i="5"/>
  <c r="N25" i="5"/>
  <c r="N26" i="5"/>
  <c r="N27" i="5"/>
  <c r="N28" i="5"/>
  <c r="N29" i="5"/>
  <c r="N30" i="5"/>
  <c r="N31" i="5"/>
  <c r="N32" i="5"/>
  <c r="N33" i="5"/>
  <c r="N34" i="5"/>
  <c r="N6" i="5"/>
  <c r="N5" i="5"/>
  <c r="N35" i="5"/>
  <c r="O36" i="5"/>
  <c r="N36" i="5"/>
  <c r="P36" i="5"/>
  <c r="R36" i="5"/>
  <c r="V36" i="5"/>
  <c r="U36" i="5"/>
  <c r="Q36" i="5"/>
  <c r="N4" i="5"/>
  <c r="H4" i="5"/>
  <c r="I4" i="5"/>
  <c r="J4" i="5"/>
  <c r="D4" i="5"/>
  <c r="F36" i="5"/>
  <c r="F68" i="5"/>
  <c r="E68" i="5"/>
  <c r="F67" i="5"/>
  <c r="E67" i="5"/>
  <c r="F66" i="5"/>
  <c r="E66" i="5"/>
  <c r="F65" i="5"/>
  <c r="E65" i="5"/>
  <c r="F64" i="5"/>
  <c r="E64" i="5"/>
  <c r="F63" i="5"/>
  <c r="E63" i="5"/>
  <c r="F62" i="5"/>
  <c r="E62" i="5"/>
  <c r="F61" i="5"/>
  <c r="E61" i="5"/>
  <c r="F60" i="5"/>
  <c r="E60" i="5"/>
  <c r="F59" i="5"/>
  <c r="E59" i="5"/>
  <c r="F58" i="5"/>
  <c r="E58" i="5"/>
  <c r="F57" i="5"/>
  <c r="E57" i="5"/>
  <c r="F56" i="5"/>
  <c r="E56" i="5"/>
  <c r="F55" i="5"/>
  <c r="E55" i="5"/>
  <c r="F54" i="5"/>
  <c r="E54" i="5"/>
  <c r="F53" i="5"/>
  <c r="E53" i="5"/>
  <c r="F52" i="5"/>
  <c r="E52" i="5"/>
  <c r="F51" i="5"/>
  <c r="E51" i="5"/>
  <c r="F50" i="5"/>
  <c r="E50" i="5"/>
  <c r="F49" i="5"/>
  <c r="E49" i="5"/>
  <c r="F48" i="5"/>
  <c r="E48" i="5"/>
  <c r="F47" i="5"/>
  <c r="E47" i="5"/>
  <c r="F46" i="5"/>
  <c r="E46" i="5"/>
  <c r="F45" i="5"/>
  <c r="E45" i="5"/>
  <c r="F44" i="5"/>
  <c r="E44" i="5"/>
  <c r="F43" i="5"/>
  <c r="E43" i="5"/>
  <c r="F42" i="5"/>
  <c r="E42" i="5"/>
  <c r="F41" i="5"/>
  <c r="E41" i="5"/>
  <c r="F40" i="5"/>
  <c r="E40" i="5"/>
  <c r="F39" i="5"/>
  <c r="E39" i="5"/>
  <c r="F38" i="5"/>
  <c r="E38" i="5"/>
  <c r="F37" i="5"/>
  <c r="E37" i="5"/>
  <c r="E35" i="5"/>
  <c r="E34" i="5"/>
  <c r="E33" i="5"/>
  <c r="E32" i="5"/>
  <c r="E31" i="5"/>
  <c r="E30" i="5"/>
  <c r="E29" i="5"/>
  <c r="E28" i="5"/>
  <c r="E27" i="5"/>
  <c r="E26" i="5"/>
  <c r="E25" i="5"/>
  <c r="E24" i="5"/>
  <c r="E23" i="5"/>
  <c r="E22" i="5"/>
  <c r="E21" i="5"/>
  <c r="E20" i="5"/>
  <c r="E19" i="5"/>
  <c r="E18" i="5"/>
  <c r="E17" i="5"/>
  <c r="E16" i="5"/>
  <c r="E15" i="5"/>
  <c r="E14" i="5"/>
  <c r="E13" i="5"/>
  <c r="E12" i="5"/>
  <c r="E11" i="5"/>
  <c r="E10" i="5"/>
  <c r="E9" i="5"/>
  <c r="E8" i="5"/>
  <c r="E7" i="5"/>
  <c r="E6" i="5"/>
  <c r="E5" i="5"/>
  <c r="H68" i="5"/>
  <c r="I68" i="5"/>
  <c r="J68" i="5"/>
  <c r="C68" i="5"/>
  <c r="D68" i="5"/>
  <c r="Q68" i="5"/>
  <c r="AK68" i="5"/>
  <c r="AO68" i="5"/>
  <c r="BH68" i="5"/>
  <c r="S68" i="5"/>
  <c r="AL68" i="5"/>
  <c r="AP68" i="5"/>
  <c r="BI68" i="5"/>
  <c r="AM68" i="5"/>
  <c r="AQ68" i="5"/>
  <c r="BJ68" i="5"/>
  <c r="BK68" i="5"/>
  <c r="BL68" i="5"/>
  <c r="BM68" i="5"/>
  <c r="BN68" i="5"/>
  <c r="BO68" i="5"/>
  <c r="BP68" i="5"/>
  <c r="AG68" i="5"/>
  <c r="B68" i="5"/>
  <c r="AH68" i="5"/>
  <c r="AI68" i="5"/>
  <c r="AS68" i="5"/>
  <c r="AT68" i="5"/>
  <c r="AU68" i="5"/>
  <c r="AV68" i="5"/>
  <c r="AW68" i="5"/>
  <c r="AX68" i="5"/>
  <c r="BB68" i="5"/>
  <c r="AY68" i="5"/>
  <c r="BC68" i="5"/>
  <c r="AZ68" i="5"/>
  <c r="BD68" i="5"/>
  <c r="BE68" i="5"/>
  <c r="BF68" i="5"/>
  <c r="BG68" i="5"/>
  <c r="AR68" i="5"/>
  <c r="AN68" i="5"/>
  <c r="AJ68" i="5"/>
  <c r="H67" i="5"/>
  <c r="I67" i="5"/>
  <c r="J67" i="5"/>
  <c r="C67" i="5"/>
  <c r="D67" i="5"/>
  <c r="Q67" i="5"/>
  <c r="AK67" i="5"/>
  <c r="AO67" i="5"/>
  <c r="BH67" i="5"/>
  <c r="S67" i="5"/>
  <c r="AL67" i="5"/>
  <c r="AP67" i="5"/>
  <c r="BI67" i="5"/>
  <c r="AM67" i="5"/>
  <c r="AQ67" i="5"/>
  <c r="BJ67" i="5"/>
  <c r="BK67" i="5"/>
  <c r="BL67" i="5"/>
  <c r="BM67" i="5"/>
  <c r="BN67" i="5"/>
  <c r="BO67" i="5"/>
  <c r="BP67" i="5"/>
  <c r="AG67" i="5"/>
  <c r="B67" i="5"/>
  <c r="AH67" i="5"/>
  <c r="AI67" i="5"/>
  <c r="AS67" i="5"/>
  <c r="AT67" i="5"/>
  <c r="AU67" i="5"/>
  <c r="AV67" i="5"/>
  <c r="AW67" i="5"/>
  <c r="AX67" i="5"/>
  <c r="BB67" i="5"/>
  <c r="AY67" i="5"/>
  <c r="BC67" i="5"/>
  <c r="AZ67" i="5"/>
  <c r="BD67" i="5"/>
  <c r="BE67" i="5"/>
  <c r="BF67" i="5"/>
  <c r="BG67" i="5"/>
  <c r="AR67" i="5"/>
  <c r="AN67" i="5"/>
  <c r="AJ67" i="5"/>
  <c r="H66" i="5"/>
  <c r="I66" i="5"/>
  <c r="J66" i="5"/>
  <c r="C66" i="5"/>
  <c r="D66" i="5"/>
  <c r="Q66" i="5"/>
  <c r="AK66" i="5"/>
  <c r="AO66" i="5"/>
  <c r="BH66" i="5"/>
  <c r="S66" i="5"/>
  <c r="AL66" i="5"/>
  <c r="AP66" i="5"/>
  <c r="BI66" i="5"/>
  <c r="AM66" i="5"/>
  <c r="AQ66" i="5"/>
  <c r="BJ66" i="5"/>
  <c r="BK66" i="5"/>
  <c r="BL66" i="5"/>
  <c r="BM66" i="5"/>
  <c r="BN66" i="5"/>
  <c r="BO66" i="5"/>
  <c r="BP66" i="5"/>
  <c r="AG66" i="5"/>
  <c r="B66" i="5"/>
  <c r="AH66" i="5"/>
  <c r="AI66" i="5"/>
  <c r="AS66" i="5"/>
  <c r="AT66" i="5"/>
  <c r="AU66" i="5"/>
  <c r="AV66" i="5"/>
  <c r="AW66" i="5"/>
  <c r="AX66" i="5"/>
  <c r="BB66" i="5"/>
  <c r="AY66" i="5"/>
  <c r="BC66" i="5"/>
  <c r="AZ66" i="5"/>
  <c r="BD66" i="5"/>
  <c r="BE66" i="5"/>
  <c r="BF66" i="5"/>
  <c r="BG66" i="5"/>
  <c r="AR66" i="5"/>
  <c r="AN66" i="5"/>
  <c r="AJ66" i="5"/>
  <c r="H65" i="5"/>
  <c r="I65" i="5"/>
  <c r="J65" i="5"/>
  <c r="C65" i="5"/>
  <c r="D65" i="5"/>
  <c r="Q65" i="5"/>
  <c r="AK65" i="5"/>
  <c r="AO65" i="5"/>
  <c r="BH65" i="5"/>
  <c r="S65" i="5"/>
  <c r="AL65" i="5"/>
  <c r="AP65" i="5"/>
  <c r="BI65" i="5"/>
  <c r="AM65" i="5"/>
  <c r="AQ65" i="5"/>
  <c r="BJ65" i="5"/>
  <c r="BK65" i="5"/>
  <c r="BL65" i="5"/>
  <c r="BM65" i="5"/>
  <c r="BN65" i="5"/>
  <c r="BO65" i="5"/>
  <c r="BP65" i="5"/>
  <c r="AG65" i="5"/>
  <c r="B65" i="5"/>
  <c r="AH65" i="5"/>
  <c r="AI65" i="5"/>
  <c r="AS65" i="5"/>
  <c r="AT65" i="5"/>
  <c r="AU65" i="5"/>
  <c r="AV65" i="5"/>
  <c r="AW65" i="5"/>
  <c r="AX65" i="5"/>
  <c r="BB65" i="5"/>
  <c r="AY65" i="5"/>
  <c r="BC65" i="5"/>
  <c r="AZ65" i="5"/>
  <c r="BD65" i="5"/>
  <c r="BE65" i="5"/>
  <c r="BF65" i="5"/>
  <c r="BG65" i="5"/>
  <c r="AR65" i="5"/>
  <c r="AN65" i="5"/>
  <c r="AJ65" i="5"/>
  <c r="H64" i="5"/>
  <c r="I64" i="5"/>
  <c r="J64" i="5"/>
  <c r="C64" i="5"/>
  <c r="D64" i="5"/>
  <c r="Q64" i="5"/>
  <c r="AK64" i="5"/>
  <c r="AO64" i="5"/>
  <c r="BH64" i="5"/>
  <c r="S64" i="5"/>
  <c r="AL64" i="5"/>
  <c r="AP64" i="5"/>
  <c r="BI64" i="5"/>
  <c r="AM64" i="5"/>
  <c r="AQ64" i="5"/>
  <c r="BJ64" i="5"/>
  <c r="BK64" i="5"/>
  <c r="BL64" i="5"/>
  <c r="BM64" i="5"/>
  <c r="BN64" i="5"/>
  <c r="BO64" i="5"/>
  <c r="BP64" i="5"/>
  <c r="AG64" i="5"/>
  <c r="B64" i="5"/>
  <c r="AH64" i="5"/>
  <c r="AI64" i="5"/>
  <c r="AS64" i="5"/>
  <c r="AT64" i="5"/>
  <c r="AU64" i="5"/>
  <c r="AV64" i="5"/>
  <c r="AW64" i="5"/>
  <c r="AX64" i="5"/>
  <c r="BB64" i="5"/>
  <c r="AY64" i="5"/>
  <c r="BC64" i="5"/>
  <c r="AZ64" i="5"/>
  <c r="BD64" i="5"/>
  <c r="BE64" i="5"/>
  <c r="BF64" i="5"/>
  <c r="BG64" i="5"/>
  <c r="AR64" i="5"/>
  <c r="AN64" i="5"/>
  <c r="AJ64" i="5"/>
  <c r="H63" i="5"/>
  <c r="I63" i="5"/>
  <c r="J63" i="5"/>
  <c r="C63" i="5"/>
  <c r="D63" i="5"/>
  <c r="Q63" i="5"/>
  <c r="AK63" i="5"/>
  <c r="AO63" i="5"/>
  <c r="BH63" i="5"/>
  <c r="S63" i="5"/>
  <c r="AL63" i="5"/>
  <c r="AP63" i="5"/>
  <c r="BI63" i="5"/>
  <c r="AM63" i="5"/>
  <c r="AQ63" i="5"/>
  <c r="BJ63" i="5"/>
  <c r="BK63" i="5"/>
  <c r="BL63" i="5"/>
  <c r="BM63" i="5"/>
  <c r="BN63" i="5"/>
  <c r="BO63" i="5"/>
  <c r="BP63" i="5"/>
  <c r="AG63" i="5"/>
  <c r="B63" i="5"/>
  <c r="AH63" i="5"/>
  <c r="AI63" i="5"/>
  <c r="AS63" i="5"/>
  <c r="AT63" i="5"/>
  <c r="AU63" i="5"/>
  <c r="AV63" i="5"/>
  <c r="AW63" i="5"/>
  <c r="AX63" i="5"/>
  <c r="BB63" i="5"/>
  <c r="AY63" i="5"/>
  <c r="BC63" i="5"/>
  <c r="AZ63" i="5"/>
  <c r="BD63" i="5"/>
  <c r="BE63" i="5"/>
  <c r="BF63" i="5"/>
  <c r="BG63" i="5"/>
  <c r="AR63" i="5"/>
  <c r="AN63" i="5"/>
  <c r="AJ63" i="5"/>
  <c r="H62" i="5"/>
  <c r="I62" i="5"/>
  <c r="J62" i="5"/>
  <c r="C62" i="5"/>
  <c r="D62" i="5"/>
  <c r="Q62" i="5"/>
  <c r="AK62" i="5"/>
  <c r="AO62" i="5"/>
  <c r="BH62" i="5"/>
  <c r="S62" i="5"/>
  <c r="AL62" i="5"/>
  <c r="AP62" i="5"/>
  <c r="BI62" i="5"/>
  <c r="AM62" i="5"/>
  <c r="AQ62" i="5"/>
  <c r="BJ62" i="5"/>
  <c r="BK62" i="5"/>
  <c r="BL62" i="5"/>
  <c r="BM62" i="5"/>
  <c r="BN62" i="5"/>
  <c r="BO62" i="5"/>
  <c r="BP62" i="5"/>
  <c r="AG62" i="5"/>
  <c r="B62" i="5"/>
  <c r="AH62" i="5"/>
  <c r="AI62" i="5"/>
  <c r="AS62" i="5"/>
  <c r="AT62" i="5"/>
  <c r="AU62" i="5"/>
  <c r="AV62" i="5"/>
  <c r="AW62" i="5"/>
  <c r="AX62" i="5"/>
  <c r="BB62" i="5"/>
  <c r="AY62" i="5"/>
  <c r="BC62" i="5"/>
  <c r="AZ62" i="5"/>
  <c r="BD62" i="5"/>
  <c r="BE62" i="5"/>
  <c r="BF62" i="5"/>
  <c r="BG62" i="5"/>
  <c r="AR62" i="5"/>
  <c r="AN62" i="5"/>
  <c r="AJ62" i="5"/>
  <c r="H61" i="5"/>
  <c r="I61" i="5"/>
  <c r="J61" i="5"/>
  <c r="C61" i="5"/>
  <c r="D61" i="5"/>
  <c r="Q61" i="5"/>
  <c r="AK61" i="5"/>
  <c r="AO61" i="5"/>
  <c r="BH61" i="5"/>
  <c r="S61" i="5"/>
  <c r="AL61" i="5"/>
  <c r="AP61" i="5"/>
  <c r="BI61" i="5"/>
  <c r="AM61" i="5"/>
  <c r="AQ61" i="5"/>
  <c r="BJ61" i="5"/>
  <c r="BK61" i="5"/>
  <c r="BL61" i="5"/>
  <c r="BM61" i="5"/>
  <c r="BN61" i="5"/>
  <c r="BO61" i="5"/>
  <c r="BP61" i="5"/>
  <c r="AG61" i="5"/>
  <c r="B61" i="5"/>
  <c r="AH61" i="5"/>
  <c r="AI61" i="5"/>
  <c r="AS61" i="5"/>
  <c r="AT61" i="5"/>
  <c r="AU61" i="5"/>
  <c r="AV61" i="5"/>
  <c r="AW61" i="5"/>
  <c r="AX61" i="5"/>
  <c r="BB61" i="5"/>
  <c r="AY61" i="5"/>
  <c r="BC61" i="5"/>
  <c r="AZ61" i="5"/>
  <c r="BD61" i="5"/>
  <c r="BE61" i="5"/>
  <c r="BF61" i="5"/>
  <c r="BG61" i="5"/>
  <c r="AR61" i="5"/>
  <c r="AN61" i="5"/>
  <c r="AJ61" i="5"/>
  <c r="H60" i="5"/>
  <c r="I60" i="5"/>
  <c r="J60" i="5"/>
  <c r="C60" i="5"/>
  <c r="D60" i="5"/>
  <c r="Q60" i="5"/>
  <c r="AK60" i="5"/>
  <c r="AO60" i="5"/>
  <c r="BH60" i="5"/>
  <c r="S60" i="5"/>
  <c r="AL60" i="5"/>
  <c r="AP60" i="5"/>
  <c r="BI60" i="5"/>
  <c r="AM60" i="5"/>
  <c r="AQ60" i="5"/>
  <c r="BJ60" i="5"/>
  <c r="BK60" i="5"/>
  <c r="BL60" i="5"/>
  <c r="BM60" i="5"/>
  <c r="BN60" i="5"/>
  <c r="BO60" i="5"/>
  <c r="BP60" i="5"/>
  <c r="AG60" i="5"/>
  <c r="B60" i="5"/>
  <c r="AH60" i="5"/>
  <c r="AI60" i="5"/>
  <c r="AS60" i="5"/>
  <c r="AT60" i="5"/>
  <c r="AU60" i="5"/>
  <c r="AV60" i="5"/>
  <c r="AW60" i="5"/>
  <c r="AX60" i="5"/>
  <c r="BB60" i="5"/>
  <c r="AY60" i="5"/>
  <c r="BC60" i="5"/>
  <c r="AZ60" i="5"/>
  <c r="BD60" i="5"/>
  <c r="BE60" i="5"/>
  <c r="BF60" i="5"/>
  <c r="BG60" i="5"/>
  <c r="AR60" i="5"/>
  <c r="AN60" i="5"/>
  <c r="AJ60" i="5"/>
  <c r="H59" i="5"/>
  <c r="I59" i="5"/>
  <c r="J59" i="5"/>
  <c r="C59" i="5"/>
  <c r="D59" i="5"/>
  <c r="Q59" i="5"/>
  <c r="AK59" i="5"/>
  <c r="AO59" i="5"/>
  <c r="BH59" i="5"/>
  <c r="S59" i="5"/>
  <c r="AL59" i="5"/>
  <c r="AP59" i="5"/>
  <c r="BI59" i="5"/>
  <c r="AM59" i="5"/>
  <c r="AQ59" i="5"/>
  <c r="BJ59" i="5"/>
  <c r="BK59" i="5"/>
  <c r="BL59" i="5"/>
  <c r="BM59" i="5"/>
  <c r="BN59" i="5"/>
  <c r="BO59" i="5"/>
  <c r="BP59" i="5"/>
  <c r="AG59" i="5"/>
  <c r="B59" i="5"/>
  <c r="AH59" i="5"/>
  <c r="AI59" i="5"/>
  <c r="AS59" i="5"/>
  <c r="AT59" i="5"/>
  <c r="AU59" i="5"/>
  <c r="AV59" i="5"/>
  <c r="AW59" i="5"/>
  <c r="AX59" i="5"/>
  <c r="BB59" i="5"/>
  <c r="AY59" i="5"/>
  <c r="BC59" i="5"/>
  <c r="AZ59" i="5"/>
  <c r="BD59" i="5"/>
  <c r="BE59" i="5"/>
  <c r="BF59" i="5"/>
  <c r="BG59" i="5"/>
  <c r="AR59" i="5"/>
  <c r="AN59" i="5"/>
  <c r="AJ59" i="5"/>
  <c r="H58" i="5"/>
  <c r="I58" i="5"/>
  <c r="J58" i="5"/>
  <c r="C58" i="5"/>
  <c r="D58" i="5"/>
  <c r="Q58" i="5"/>
  <c r="AK58" i="5"/>
  <c r="AO58" i="5"/>
  <c r="BH58" i="5"/>
  <c r="S58" i="5"/>
  <c r="AL58" i="5"/>
  <c r="AP58" i="5"/>
  <c r="BI58" i="5"/>
  <c r="AM58" i="5"/>
  <c r="AQ58" i="5"/>
  <c r="BJ58" i="5"/>
  <c r="BK58" i="5"/>
  <c r="BL58" i="5"/>
  <c r="BM58" i="5"/>
  <c r="BN58" i="5"/>
  <c r="BO58" i="5"/>
  <c r="BP58" i="5"/>
  <c r="AG58" i="5"/>
  <c r="B58" i="5"/>
  <c r="AH58" i="5"/>
  <c r="AI58" i="5"/>
  <c r="AS58" i="5"/>
  <c r="AT58" i="5"/>
  <c r="AU58" i="5"/>
  <c r="AV58" i="5"/>
  <c r="AW58" i="5"/>
  <c r="AX58" i="5"/>
  <c r="BB58" i="5"/>
  <c r="AY58" i="5"/>
  <c r="BC58" i="5"/>
  <c r="AZ58" i="5"/>
  <c r="BD58" i="5"/>
  <c r="BE58" i="5"/>
  <c r="BF58" i="5"/>
  <c r="BG58" i="5"/>
  <c r="AR58" i="5"/>
  <c r="AN58" i="5"/>
  <c r="AJ58" i="5"/>
  <c r="H57" i="5"/>
  <c r="I57" i="5"/>
  <c r="J57" i="5"/>
  <c r="C57" i="5"/>
  <c r="D57" i="5"/>
  <c r="Q57" i="5"/>
  <c r="AK57" i="5"/>
  <c r="AO57" i="5"/>
  <c r="BH57" i="5"/>
  <c r="S57" i="5"/>
  <c r="AL57" i="5"/>
  <c r="AP57" i="5"/>
  <c r="BI57" i="5"/>
  <c r="AM57" i="5"/>
  <c r="AQ57" i="5"/>
  <c r="BJ57" i="5"/>
  <c r="BK57" i="5"/>
  <c r="BL57" i="5"/>
  <c r="BM57" i="5"/>
  <c r="BN57" i="5"/>
  <c r="BO57" i="5"/>
  <c r="BP57" i="5"/>
  <c r="AG57" i="5"/>
  <c r="B57" i="5"/>
  <c r="AH57" i="5"/>
  <c r="AI57" i="5"/>
  <c r="AS57" i="5"/>
  <c r="AT57" i="5"/>
  <c r="AU57" i="5"/>
  <c r="AV57" i="5"/>
  <c r="AW57" i="5"/>
  <c r="AX57" i="5"/>
  <c r="BB57" i="5"/>
  <c r="AY57" i="5"/>
  <c r="BC57" i="5"/>
  <c r="AZ57" i="5"/>
  <c r="BD57" i="5"/>
  <c r="BE57" i="5"/>
  <c r="BF57" i="5"/>
  <c r="BG57" i="5"/>
  <c r="AR57" i="5"/>
  <c r="AN57" i="5"/>
  <c r="AJ57" i="5"/>
  <c r="H56" i="5"/>
  <c r="I56" i="5"/>
  <c r="J56" i="5"/>
  <c r="C56" i="5"/>
  <c r="D56" i="5"/>
  <c r="Q56" i="5"/>
  <c r="AK56" i="5"/>
  <c r="AO56" i="5"/>
  <c r="BH56" i="5"/>
  <c r="S56" i="5"/>
  <c r="AL56" i="5"/>
  <c r="AP56" i="5"/>
  <c r="BI56" i="5"/>
  <c r="AM56" i="5"/>
  <c r="AQ56" i="5"/>
  <c r="BJ56" i="5"/>
  <c r="BK56" i="5"/>
  <c r="BL56" i="5"/>
  <c r="BM56" i="5"/>
  <c r="BN56" i="5"/>
  <c r="BO56" i="5"/>
  <c r="BP56" i="5"/>
  <c r="AG56" i="5"/>
  <c r="B56" i="5"/>
  <c r="AH56" i="5"/>
  <c r="AI56" i="5"/>
  <c r="AS56" i="5"/>
  <c r="AT56" i="5"/>
  <c r="AU56" i="5"/>
  <c r="AV56" i="5"/>
  <c r="AW56" i="5"/>
  <c r="AX56" i="5"/>
  <c r="BB56" i="5"/>
  <c r="AY56" i="5"/>
  <c r="BC56" i="5"/>
  <c r="AZ56" i="5"/>
  <c r="BD56" i="5"/>
  <c r="BE56" i="5"/>
  <c r="BF56" i="5"/>
  <c r="BG56" i="5"/>
  <c r="AR56" i="5"/>
  <c r="AN56" i="5"/>
  <c r="AJ56" i="5"/>
  <c r="H55" i="5"/>
  <c r="I55" i="5"/>
  <c r="J55" i="5"/>
  <c r="C55" i="5"/>
  <c r="D55" i="5"/>
  <c r="Q55" i="5"/>
  <c r="AK55" i="5"/>
  <c r="AO55" i="5"/>
  <c r="BH55" i="5"/>
  <c r="S55" i="5"/>
  <c r="AL55" i="5"/>
  <c r="AP55" i="5"/>
  <c r="BI55" i="5"/>
  <c r="AM55" i="5"/>
  <c r="AQ55" i="5"/>
  <c r="BJ55" i="5"/>
  <c r="BK55" i="5"/>
  <c r="BL55" i="5"/>
  <c r="BM55" i="5"/>
  <c r="BN55" i="5"/>
  <c r="BO55" i="5"/>
  <c r="BP55" i="5"/>
  <c r="AG55" i="5"/>
  <c r="B55" i="5"/>
  <c r="AH55" i="5"/>
  <c r="AI55" i="5"/>
  <c r="AS55" i="5"/>
  <c r="AT55" i="5"/>
  <c r="AU55" i="5"/>
  <c r="AV55" i="5"/>
  <c r="AW55" i="5"/>
  <c r="AX55" i="5"/>
  <c r="BB55" i="5"/>
  <c r="AY55" i="5"/>
  <c r="BC55" i="5"/>
  <c r="AZ55" i="5"/>
  <c r="BD55" i="5"/>
  <c r="BE55" i="5"/>
  <c r="BF55" i="5"/>
  <c r="BG55" i="5"/>
  <c r="AR55" i="5"/>
  <c r="AN55" i="5"/>
  <c r="AJ55" i="5"/>
  <c r="H54" i="5"/>
  <c r="I54" i="5"/>
  <c r="J54" i="5"/>
  <c r="C54" i="5"/>
  <c r="D54" i="5"/>
  <c r="Q54" i="5"/>
  <c r="AK54" i="5"/>
  <c r="AO54" i="5"/>
  <c r="BH54" i="5"/>
  <c r="S54" i="5"/>
  <c r="AL54" i="5"/>
  <c r="AP54" i="5"/>
  <c r="BI54" i="5"/>
  <c r="AM54" i="5"/>
  <c r="AQ54" i="5"/>
  <c r="BJ54" i="5"/>
  <c r="BK54" i="5"/>
  <c r="BL54" i="5"/>
  <c r="BM54" i="5"/>
  <c r="BN54" i="5"/>
  <c r="BO54" i="5"/>
  <c r="BP54" i="5"/>
  <c r="AG54" i="5"/>
  <c r="B54" i="5"/>
  <c r="AH54" i="5"/>
  <c r="AI54" i="5"/>
  <c r="AS54" i="5"/>
  <c r="AT54" i="5"/>
  <c r="AU54" i="5"/>
  <c r="AV54" i="5"/>
  <c r="AW54" i="5"/>
  <c r="AX54" i="5"/>
  <c r="BB54" i="5"/>
  <c r="AY54" i="5"/>
  <c r="BC54" i="5"/>
  <c r="AZ54" i="5"/>
  <c r="BD54" i="5"/>
  <c r="BE54" i="5"/>
  <c r="BF54" i="5"/>
  <c r="BG54" i="5"/>
  <c r="AR54" i="5"/>
  <c r="AN54" i="5"/>
  <c r="AJ54" i="5"/>
  <c r="H53" i="5"/>
  <c r="I53" i="5"/>
  <c r="J53" i="5"/>
  <c r="C53" i="5"/>
  <c r="D53" i="5"/>
  <c r="Q53" i="5"/>
  <c r="AK53" i="5"/>
  <c r="AO53" i="5"/>
  <c r="BH53" i="5"/>
  <c r="S53" i="5"/>
  <c r="AL53" i="5"/>
  <c r="AP53" i="5"/>
  <c r="BI53" i="5"/>
  <c r="AM53" i="5"/>
  <c r="AQ53" i="5"/>
  <c r="BJ53" i="5"/>
  <c r="BK53" i="5"/>
  <c r="BL53" i="5"/>
  <c r="BM53" i="5"/>
  <c r="BN53" i="5"/>
  <c r="BO53" i="5"/>
  <c r="BP53" i="5"/>
  <c r="AG53" i="5"/>
  <c r="B53" i="5"/>
  <c r="AH53" i="5"/>
  <c r="AI53" i="5"/>
  <c r="AS53" i="5"/>
  <c r="AT53" i="5"/>
  <c r="AU53" i="5"/>
  <c r="AV53" i="5"/>
  <c r="AW53" i="5"/>
  <c r="AX53" i="5"/>
  <c r="BB53" i="5"/>
  <c r="AY53" i="5"/>
  <c r="BC53" i="5"/>
  <c r="AZ53" i="5"/>
  <c r="BD53" i="5"/>
  <c r="BE53" i="5"/>
  <c r="BF53" i="5"/>
  <c r="BG53" i="5"/>
  <c r="AR53" i="5"/>
  <c r="AN53" i="5"/>
  <c r="AJ53" i="5"/>
  <c r="H52" i="5"/>
  <c r="I52" i="5"/>
  <c r="J52" i="5"/>
  <c r="C52" i="5"/>
  <c r="D52" i="5"/>
  <c r="Q52" i="5"/>
  <c r="AK52" i="5"/>
  <c r="AO52" i="5"/>
  <c r="BH52" i="5"/>
  <c r="S52" i="5"/>
  <c r="AL52" i="5"/>
  <c r="AP52" i="5"/>
  <c r="BI52" i="5"/>
  <c r="AM52" i="5"/>
  <c r="AQ52" i="5"/>
  <c r="BJ52" i="5"/>
  <c r="BK52" i="5"/>
  <c r="BL52" i="5"/>
  <c r="BM52" i="5"/>
  <c r="BN52" i="5"/>
  <c r="BO52" i="5"/>
  <c r="BP52" i="5"/>
  <c r="AG52" i="5"/>
  <c r="B52" i="5"/>
  <c r="AH52" i="5"/>
  <c r="AI52" i="5"/>
  <c r="AS52" i="5"/>
  <c r="AT52" i="5"/>
  <c r="AU52" i="5"/>
  <c r="AV52" i="5"/>
  <c r="AW52" i="5"/>
  <c r="AX52" i="5"/>
  <c r="BB52" i="5"/>
  <c r="AY52" i="5"/>
  <c r="BC52" i="5"/>
  <c r="AZ52" i="5"/>
  <c r="BD52" i="5"/>
  <c r="BE52" i="5"/>
  <c r="BF52" i="5"/>
  <c r="BG52" i="5"/>
  <c r="AR52" i="5"/>
  <c r="AN52" i="5"/>
  <c r="AJ52" i="5"/>
  <c r="H51" i="5"/>
  <c r="I51" i="5"/>
  <c r="J51" i="5"/>
  <c r="C51" i="5"/>
  <c r="D51" i="5"/>
  <c r="Q51" i="5"/>
  <c r="AK51" i="5"/>
  <c r="AO51" i="5"/>
  <c r="BH51" i="5"/>
  <c r="S51" i="5"/>
  <c r="AL51" i="5"/>
  <c r="AP51" i="5"/>
  <c r="BI51" i="5"/>
  <c r="AM51" i="5"/>
  <c r="AQ51" i="5"/>
  <c r="BJ51" i="5"/>
  <c r="BK51" i="5"/>
  <c r="BL51" i="5"/>
  <c r="BM51" i="5"/>
  <c r="BN51" i="5"/>
  <c r="BO51" i="5"/>
  <c r="BP51" i="5"/>
  <c r="AG51" i="5"/>
  <c r="B51" i="5"/>
  <c r="AH51" i="5"/>
  <c r="AI51" i="5"/>
  <c r="AS51" i="5"/>
  <c r="AT51" i="5"/>
  <c r="AU51" i="5"/>
  <c r="AV51" i="5"/>
  <c r="AW51" i="5"/>
  <c r="AX51" i="5"/>
  <c r="BB51" i="5"/>
  <c r="AY51" i="5"/>
  <c r="BC51" i="5"/>
  <c r="AZ51" i="5"/>
  <c r="BD51" i="5"/>
  <c r="BE51" i="5"/>
  <c r="BF51" i="5"/>
  <c r="BG51" i="5"/>
  <c r="AR51" i="5"/>
  <c r="AN51" i="5"/>
  <c r="AJ51" i="5"/>
  <c r="H50" i="5"/>
  <c r="I50" i="5"/>
  <c r="J50" i="5"/>
  <c r="C50" i="5"/>
  <c r="D50" i="5"/>
  <c r="Q50" i="5"/>
  <c r="AK50" i="5"/>
  <c r="AO50" i="5"/>
  <c r="BH50" i="5"/>
  <c r="S50" i="5"/>
  <c r="AL50" i="5"/>
  <c r="AP50" i="5"/>
  <c r="BI50" i="5"/>
  <c r="AM50" i="5"/>
  <c r="AQ50" i="5"/>
  <c r="BJ50" i="5"/>
  <c r="BK50" i="5"/>
  <c r="BL50" i="5"/>
  <c r="BM50" i="5"/>
  <c r="BN50" i="5"/>
  <c r="BO50" i="5"/>
  <c r="BP50" i="5"/>
  <c r="AG50" i="5"/>
  <c r="B50" i="5"/>
  <c r="AH50" i="5"/>
  <c r="AI50" i="5"/>
  <c r="AS50" i="5"/>
  <c r="AT50" i="5"/>
  <c r="AU50" i="5"/>
  <c r="AV50" i="5"/>
  <c r="AW50" i="5"/>
  <c r="AX50" i="5"/>
  <c r="BB50" i="5"/>
  <c r="AY50" i="5"/>
  <c r="BC50" i="5"/>
  <c r="AZ50" i="5"/>
  <c r="BD50" i="5"/>
  <c r="BE50" i="5"/>
  <c r="BF50" i="5"/>
  <c r="BG50" i="5"/>
  <c r="AR50" i="5"/>
  <c r="AN50" i="5"/>
  <c r="AJ50" i="5"/>
  <c r="H49" i="5"/>
  <c r="I49" i="5"/>
  <c r="J49" i="5"/>
  <c r="C49" i="5"/>
  <c r="D49" i="5"/>
  <c r="Q49" i="5"/>
  <c r="AK49" i="5"/>
  <c r="AO49" i="5"/>
  <c r="BH49" i="5"/>
  <c r="S49" i="5"/>
  <c r="AL49" i="5"/>
  <c r="AP49" i="5"/>
  <c r="BI49" i="5"/>
  <c r="AM49" i="5"/>
  <c r="AQ49" i="5"/>
  <c r="BJ49" i="5"/>
  <c r="BK49" i="5"/>
  <c r="BL49" i="5"/>
  <c r="BM49" i="5"/>
  <c r="BN49" i="5"/>
  <c r="BO49" i="5"/>
  <c r="BP49" i="5"/>
  <c r="AG49" i="5"/>
  <c r="B49" i="5"/>
  <c r="AH49" i="5"/>
  <c r="AI49" i="5"/>
  <c r="AS49" i="5"/>
  <c r="AT49" i="5"/>
  <c r="AU49" i="5"/>
  <c r="AV49" i="5"/>
  <c r="AW49" i="5"/>
  <c r="AX49" i="5"/>
  <c r="BB49" i="5"/>
  <c r="AY49" i="5"/>
  <c r="BC49" i="5"/>
  <c r="AZ49" i="5"/>
  <c r="BD49" i="5"/>
  <c r="BE49" i="5"/>
  <c r="BF49" i="5"/>
  <c r="BG49" i="5"/>
  <c r="AR49" i="5"/>
  <c r="AN49" i="5"/>
  <c r="AJ49" i="5"/>
  <c r="H48" i="5"/>
  <c r="I48" i="5"/>
  <c r="J48" i="5"/>
  <c r="C48" i="5"/>
  <c r="D48" i="5"/>
  <c r="Q48" i="5"/>
  <c r="AK48" i="5"/>
  <c r="AO48" i="5"/>
  <c r="BH48" i="5"/>
  <c r="S48" i="5"/>
  <c r="AL48" i="5"/>
  <c r="AP48" i="5"/>
  <c r="BI48" i="5"/>
  <c r="AM48" i="5"/>
  <c r="AQ48" i="5"/>
  <c r="BJ48" i="5"/>
  <c r="BK48" i="5"/>
  <c r="BL48" i="5"/>
  <c r="BM48" i="5"/>
  <c r="BN48" i="5"/>
  <c r="BO48" i="5"/>
  <c r="BP48" i="5"/>
  <c r="AG48" i="5"/>
  <c r="B48" i="5"/>
  <c r="AH48" i="5"/>
  <c r="AI48" i="5"/>
  <c r="AS48" i="5"/>
  <c r="AT48" i="5"/>
  <c r="AU48" i="5"/>
  <c r="AV48" i="5"/>
  <c r="AW48" i="5"/>
  <c r="AX48" i="5"/>
  <c r="BB48" i="5"/>
  <c r="AY48" i="5"/>
  <c r="BC48" i="5"/>
  <c r="AZ48" i="5"/>
  <c r="BD48" i="5"/>
  <c r="BE48" i="5"/>
  <c r="BF48" i="5"/>
  <c r="BG48" i="5"/>
  <c r="AR48" i="5"/>
  <c r="AN48" i="5"/>
  <c r="AJ48" i="5"/>
  <c r="H47" i="5"/>
  <c r="I47" i="5"/>
  <c r="J47" i="5"/>
  <c r="C47" i="5"/>
  <c r="D47" i="5"/>
  <c r="Q47" i="5"/>
  <c r="AK47" i="5"/>
  <c r="AO47" i="5"/>
  <c r="BH47" i="5"/>
  <c r="S47" i="5"/>
  <c r="AL47" i="5"/>
  <c r="AP47" i="5"/>
  <c r="BI47" i="5"/>
  <c r="AM47" i="5"/>
  <c r="AQ47" i="5"/>
  <c r="BJ47" i="5"/>
  <c r="BK47" i="5"/>
  <c r="BL47" i="5"/>
  <c r="BM47" i="5"/>
  <c r="BN47" i="5"/>
  <c r="BO47" i="5"/>
  <c r="BP47" i="5"/>
  <c r="AG47" i="5"/>
  <c r="B47" i="5"/>
  <c r="AH47" i="5"/>
  <c r="AI47" i="5"/>
  <c r="AS47" i="5"/>
  <c r="AT47" i="5"/>
  <c r="AU47" i="5"/>
  <c r="AV47" i="5"/>
  <c r="AW47" i="5"/>
  <c r="AX47" i="5"/>
  <c r="BB47" i="5"/>
  <c r="AY47" i="5"/>
  <c r="BC47" i="5"/>
  <c r="AZ47" i="5"/>
  <c r="BD47" i="5"/>
  <c r="BE47" i="5"/>
  <c r="BF47" i="5"/>
  <c r="BG47" i="5"/>
  <c r="AR47" i="5"/>
  <c r="AN47" i="5"/>
  <c r="AJ47" i="5"/>
  <c r="H46" i="5"/>
  <c r="I46" i="5"/>
  <c r="J46" i="5"/>
  <c r="C46" i="5"/>
  <c r="D46" i="5"/>
  <c r="Q46" i="5"/>
  <c r="AK46" i="5"/>
  <c r="AO46" i="5"/>
  <c r="BH46" i="5"/>
  <c r="S46" i="5"/>
  <c r="AL46" i="5"/>
  <c r="AP46" i="5"/>
  <c r="BI46" i="5"/>
  <c r="AM46" i="5"/>
  <c r="AQ46" i="5"/>
  <c r="BJ46" i="5"/>
  <c r="BK46" i="5"/>
  <c r="BL46" i="5"/>
  <c r="BM46" i="5"/>
  <c r="BN46" i="5"/>
  <c r="BO46" i="5"/>
  <c r="BP46" i="5"/>
  <c r="AG46" i="5"/>
  <c r="B46" i="5"/>
  <c r="AH46" i="5"/>
  <c r="AI46" i="5"/>
  <c r="AS46" i="5"/>
  <c r="AT46" i="5"/>
  <c r="AU46" i="5"/>
  <c r="AV46" i="5"/>
  <c r="AW46" i="5"/>
  <c r="AX46" i="5"/>
  <c r="BB46" i="5"/>
  <c r="AY46" i="5"/>
  <c r="BC46" i="5"/>
  <c r="AZ46" i="5"/>
  <c r="BD46" i="5"/>
  <c r="BE46" i="5"/>
  <c r="BF46" i="5"/>
  <c r="BG46" i="5"/>
  <c r="AR46" i="5"/>
  <c r="AN46" i="5"/>
  <c r="AJ46" i="5"/>
  <c r="H45" i="5"/>
  <c r="I45" i="5"/>
  <c r="J45" i="5"/>
  <c r="C45" i="5"/>
  <c r="D45" i="5"/>
  <c r="Q45" i="5"/>
  <c r="AK45" i="5"/>
  <c r="AO45" i="5"/>
  <c r="BH45" i="5"/>
  <c r="S45" i="5"/>
  <c r="AL45" i="5"/>
  <c r="AP45" i="5"/>
  <c r="BI45" i="5"/>
  <c r="AM45" i="5"/>
  <c r="AQ45" i="5"/>
  <c r="BJ45" i="5"/>
  <c r="BK45" i="5"/>
  <c r="BL45" i="5"/>
  <c r="BM45" i="5"/>
  <c r="BN45" i="5"/>
  <c r="BO45" i="5"/>
  <c r="BP45" i="5"/>
  <c r="AG45" i="5"/>
  <c r="B45" i="5"/>
  <c r="AH45" i="5"/>
  <c r="AI45" i="5"/>
  <c r="AS45" i="5"/>
  <c r="AT45" i="5"/>
  <c r="AU45" i="5"/>
  <c r="AV45" i="5"/>
  <c r="AW45" i="5"/>
  <c r="AX45" i="5"/>
  <c r="BB45" i="5"/>
  <c r="AY45" i="5"/>
  <c r="BC45" i="5"/>
  <c r="AZ45" i="5"/>
  <c r="BD45" i="5"/>
  <c r="BE45" i="5"/>
  <c r="BF45" i="5"/>
  <c r="BG45" i="5"/>
  <c r="AR45" i="5"/>
  <c r="AN45" i="5"/>
  <c r="AJ45" i="5"/>
  <c r="H44" i="5"/>
  <c r="I44" i="5"/>
  <c r="J44" i="5"/>
  <c r="C44" i="5"/>
  <c r="D44" i="5"/>
  <c r="Q44" i="5"/>
  <c r="AK44" i="5"/>
  <c r="AO44" i="5"/>
  <c r="BH44" i="5"/>
  <c r="S44" i="5"/>
  <c r="AL44" i="5"/>
  <c r="AP44" i="5"/>
  <c r="BI44" i="5"/>
  <c r="AM44" i="5"/>
  <c r="AQ44" i="5"/>
  <c r="BJ44" i="5"/>
  <c r="BK44" i="5"/>
  <c r="BL44" i="5"/>
  <c r="BM44" i="5"/>
  <c r="BN44" i="5"/>
  <c r="BO44" i="5"/>
  <c r="BP44" i="5"/>
  <c r="AG44" i="5"/>
  <c r="B44" i="5"/>
  <c r="AH44" i="5"/>
  <c r="AI44" i="5"/>
  <c r="AS44" i="5"/>
  <c r="AT44" i="5"/>
  <c r="AU44" i="5"/>
  <c r="AV44" i="5"/>
  <c r="AW44" i="5"/>
  <c r="AX44" i="5"/>
  <c r="BB44" i="5"/>
  <c r="AY44" i="5"/>
  <c r="BC44" i="5"/>
  <c r="AZ44" i="5"/>
  <c r="BD44" i="5"/>
  <c r="BE44" i="5"/>
  <c r="BF44" i="5"/>
  <c r="BG44" i="5"/>
  <c r="AR44" i="5"/>
  <c r="AN44" i="5"/>
  <c r="AJ44" i="5"/>
  <c r="H43" i="5"/>
  <c r="I43" i="5"/>
  <c r="J43" i="5"/>
  <c r="C43" i="5"/>
  <c r="D43" i="5"/>
  <c r="Q43" i="5"/>
  <c r="AK43" i="5"/>
  <c r="AO43" i="5"/>
  <c r="BH43" i="5"/>
  <c r="S43" i="5"/>
  <c r="AL43" i="5"/>
  <c r="AP43" i="5"/>
  <c r="BI43" i="5"/>
  <c r="AM43" i="5"/>
  <c r="AQ43" i="5"/>
  <c r="BJ43" i="5"/>
  <c r="BK43" i="5"/>
  <c r="BL43" i="5"/>
  <c r="BM43" i="5"/>
  <c r="BN43" i="5"/>
  <c r="BO43" i="5"/>
  <c r="BP43" i="5"/>
  <c r="AG43" i="5"/>
  <c r="B43" i="5"/>
  <c r="AH43" i="5"/>
  <c r="AI43" i="5"/>
  <c r="AS43" i="5"/>
  <c r="AT43" i="5"/>
  <c r="AU43" i="5"/>
  <c r="AV43" i="5"/>
  <c r="AW43" i="5"/>
  <c r="AX43" i="5"/>
  <c r="BB43" i="5"/>
  <c r="AY43" i="5"/>
  <c r="BC43" i="5"/>
  <c r="AZ43" i="5"/>
  <c r="BD43" i="5"/>
  <c r="BE43" i="5"/>
  <c r="BF43" i="5"/>
  <c r="BG43" i="5"/>
  <c r="AR43" i="5"/>
  <c r="AN43" i="5"/>
  <c r="AJ43" i="5"/>
  <c r="H42" i="5"/>
  <c r="I42" i="5"/>
  <c r="J42" i="5"/>
  <c r="C42" i="5"/>
  <c r="D42" i="5"/>
  <c r="Q42" i="5"/>
  <c r="AK42" i="5"/>
  <c r="AO42" i="5"/>
  <c r="BH42" i="5"/>
  <c r="S42" i="5"/>
  <c r="AL42" i="5"/>
  <c r="AP42" i="5"/>
  <c r="BI42" i="5"/>
  <c r="AM42" i="5"/>
  <c r="AQ42" i="5"/>
  <c r="BJ42" i="5"/>
  <c r="BK42" i="5"/>
  <c r="BL42" i="5"/>
  <c r="BM42" i="5"/>
  <c r="BN42" i="5"/>
  <c r="BO42" i="5"/>
  <c r="BP42" i="5"/>
  <c r="AG42" i="5"/>
  <c r="B42" i="5"/>
  <c r="AH42" i="5"/>
  <c r="AI42" i="5"/>
  <c r="AS42" i="5"/>
  <c r="AT42" i="5"/>
  <c r="AU42" i="5"/>
  <c r="AV42" i="5"/>
  <c r="AW42" i="5"/>
  <c r="AX42" i="5"/>
  <c r="BB42" i="5"/>
  <c r="AY42" i="5"/>
  <c r="BC42" i="5"/>
  <c r="AZ42" i="5"/>
  <c r="BD42" i="5"/>
  <c r="BE42" i="5"/>
  <c r="BF42" i="5"/>
  <c r="BG42" i="5"/>
  <c r="AR42" i="5"/>
  <c r="AN42" i="5"/>
  <c r="AJ42" i="5"/>
  <c r="H41" i="5"/>
  <c r="I41" i="5"/>
  <c r="J41" i="5"/>
  <c r="C41" i="5"/>
  <c r="D41" i="5"/>
  <c r="Q41" i="5"/>
  <c r="AK41" i="5"/>
  <c r="AO41" i="5"/>
  <c r="BH41" i="5"/>
  <c r="S41" i="5"/>
  <c r="AL41" i="5"/>
  <c r="AP41" i="5"/>
  <c r="BI41" i="5"/>
  <c r="AM41" i="5"/>
  <c r="AQ41" i="5"/>
  <c r="BJ41" i="5"/>
  <c r="BK41" i="5"/>
  <c r="BL41" i="5"/>
  <c r="BM41" i="5"/>
  <c r="BN41" i="5"/>
  <c r="BO41" i="5"/>
  <c r="BP41" i="5"/>
  <c r="AG41" i="5"/>
  <c r="B41" i="5"/>
  <c r="AH41" i="5"/>
  <c r="AI41" i="5"/>
  <c r="AS41" i="5"/>
  <c r="AT41" i="5"/>
  <c r="AU41" i="5"/>
  <c r="AV41" i="5"/>
  <c r="AW41" i="5"/>
  <c r="AX41" i="5"/>
  <c r="BB41" i="5"/>
  <c r="AY41" i="5"/>
  <c r="BC41" i="5"/>
  <c r="AZ41" i="5"/>
  <c r="BD41" i="5"/>
  <c r="BE41" i="5"/>
  <c r="BF41" i="5"/>
  <c r="BG41" i="5"/>
  <c r="AR41" i="5"/>
  <c r="AN41" i="5"/>
  <c r="AJ41" i="5"/>
  <c r="H40" i="5"/>
  <c r="I40" i="5"/>
  <c r="J40" i="5"/>
  <c r="C40" i="5"/>
  <c r="D40" i="5"/>
  <c r="Q40" i="5"/>
  <c r="AK40" i="5"/>
  <c r="AO40" i="5"/>
  <c r="BH40" i="5"/>
  <c r="S40" i="5"/>
  <c r="AL40" i="5"/>
  <c r="AP40" i="5"/>
  <c r="BI40" i="5"/>
  <c r="AM40" i="5"/>
  <c r="AQ40" i="5"/>
  <c r="BJ40" i="5"/>
  <c r="BK40" i="5"/>
  <c r="BL40" i="5"/>
  <c r="BM40" i="5"/>
  <c r="BN40" i="5"/>
  <c r="BO40" i="5"/>
  <c r="BP40" i="5"/>
  <c r="AG40" i="5"/>
  <c r="B40" i="5"/>
  <c r="AH40" i="5"/>
  <c r="AI40" i="5"/>
  <c r="AS40" i="5"/>
  <c r="AT40" i="5"/>
  <c r="AU40" i="5"/>
  <c r="AV40" i="5"/>
  <c r="AW40" i="5"/>
  <c r="AX40" i="5"/>
  <c r="BB40" i="5"/>
  <c r="AY40" i="5"/>
  <c r="BC40" i="5"/>
  <c r="AZ40" i="5"/>
  <c r="BD40" i="5"/>
  <c r="BE40" i="5"/>
  <c r="BF40" i="5"/>
  <c r="BG40" i="5"/>
  <c r="AR40" i="5"/>
  <c r="AN40" i="5"/>
  <c r="AJ40" i="5"/>
  <c r="H39" i="5"/>
  <c r="I39" i="5"/>
  <c r="J39" i="5"/>
  <c r="C39" i="5"/>
  <c r="D39" i="5"/>
  <c r="Q39" i="5"/>
  <c r="AK39" i="5"/>
  <c r="AO39" i="5"/>
  <c r="BH39" i="5"/>
  <c r="S39" i="5"/>
  <c r="AL39" i="5"/>
  <c r="AP39" i="5"/>
  <c r="BI39" i="5"/>
  <c r="AM39" i="5"/>
  <c r="AQ39" i="5"/>
  <c r="BJ39" i="5"/>
  <c r="BK39" i="5"/>
  <c r="BL39" i="5"/>
  <c r="BM39" i="5"/>
  <c r="BN39" i="5"/>
  <c r="BO39" i="5"/>
  <c r="BP39" i="5"/>
  <c r="AG39" i="5"/>
  <c r="B39" i="5"/>
  <c r="AH39" i="5"/>
  <c r="AI39" i="5"/>
  <c r="AS39" i="5"/>
  <c r="AT39" i="5"/>
  <c r="AU39" i="5"/>
  <c r="AV39" i="5"/>
  <c r="AW39" i="5"/>
  <c r="AX39" i="5"/>
  <c r="BB39" i="5"/>
  <c r="AY39" i="5"/>
  <c r="BC39" i="5"/>
  <c r="AZ39" i="5"/>
  <c r="BD39" i="5"/>
  <c r="BE39" i="5"/>
  <c r="BF39" i="5"/>
  <c r="BG39" i="5"/>
  <c r="AR39" i="5"/>
  <c r="AN39" i="5"/>
  <c r="AJ39" i="5"/>
  <c r="H38" i="5"/>
  <c r="I38" i="5"/>
  <c r="J38" i="5"/>
  <c r="C38" i="5"/>
  <c r="D38" i="5"/>
  <c r="Q38" i="5"/>
  <c r="AK38" i="5"/>
  <c r="AO38" i="5"/>
  <c r="BH38" i="5"/>
  <c r="S38" i="5"/>
  <c r="AL38" i="5"/>
  <c r="AP38" i="5"/>
  <c r="BI38" i="5"/>
  <c r="AM38" i="5"/>
  <c r="AQ38" i="5"/>
  <c r="BJ38" i="5"/>
  <c r="BK38" i="5"/>
  <c r="BL38" i="5"/>
  <c r="BM38" i="5"/>
  <c r="BN38" i="5"/>
  <c r="BO38" i="5"/>
  <c r="BP38" i="5"/>
  <c r="AG38" i="5"/>
  <c r="B38" i="5"/>
  <c r="AH38" i="5"/>
  <c r="AI38" i="5"/>
  <c r="AS38" i="5"/>
  <c r="AT38" i="5"/>
  <c r="AU38" i="5"/>
  <c r="AV38" i="5"/>
  <c r="AW38" i="5"/>
  <c r="AX38" i="5"/>
  <c r="BB38" i="5"/>
  <c r="AY38" i="5"/>
  <c r="BC38" i="5"/>
  <c r="AZ38" i="5"/>
  <c r="BD38" i="5"/>
  <c r="BE38" i="5"/>
  <c r="BF38" i="5"/>
  <c r="BG38" i="5"/>
  <c r="AR38" i="5"/>
  <c r="AN38" i="5"/>
  <c r="AJ38" i="5"/>
  <c r="H37" i="5"/>
  <c r="I37" i="5"/>
  <c r="J37" i="5"/>
  <c r="C37" i="5"/>
  <c r="D37" i="5"/>
  <c r="Q37" i="5"/>
  <c r="AK37" i="5"/>
  <c r="AO37" i="5"/>
  <c r="BH37" i="5"/>
  <c r="S37" i="5"/>
  <c r="AL37" i="5"/>
  <c r="AP37" i="5"/>
  <c r="BI37" i="5"/>
  <c r="AM37" i="5"/>
  <c r="AQ37" i="5"/>
  <c r="BJ37" i="5"/>
  <c r="BK37" i="5"/>
  <c r="BL37" i="5"/>
  <c r="BM37" i="5"/>
  <c r="BN37" i="5"/>
  <c r="BO37" i="5"/>
  <c r="BP37" i="5"/>
  <c r="AG37" i="5"/>
  <c r="B37" i="5"/>
  <c r="AH37" i="5"/>
  <c r="AI37" i="5"/>
  <c r="AS37" i="5"/>
  <c r="AT37" i="5"/>
  <c r="AU37" i="5"/>
  <c r="AV37" i="5"/>
  <c r="AW37" i="5"/>
  <c r="AX37" i="5"/>
  <c r="BB37" i="5"/>
  <c r="AY37" i="5"/>
  <c r="BC37" i="5"/>
  <c r="AZ37" i="5"/>
  <c r="BD37" i="5"/>
  <c r="BE37" i="5"/>
  <c r="BF37" i="5"/>
  <c r="BG37" i="5"/>
  <c r="AR37" i="5"/>
  <c r="AN37" i="5"/>
  <c r="AJ37" i="5"/>
  <c r="H36" i="5"/>
  <c r="I36" i="5"/>
  <c r="J36" i="5"/>
  <c r="C36" i="5"/>
  <c r="D36" i="5"/>
  <c r="AK36" i="5"/>
  <c r="AO36" i="5"/>
  <c r="BH36" i="5"/>
  <c r="AL36" i="5"/>
  <c r="AP36" i="5"/>
  <c r="BI36" i="5"/>
  <c r="AM36" i="5"/>
  <c r="AQ36" i="5"/>
  <c r="BJ36" i="5"/>
  <c r="BK36" i="5"/>
  <c r="BL36" i="5"/>
  <c r="BM36" i="5"/>
  <c r="BN36" i="5"/>
  <c r="BO36" i="5"/>
  <c r="BP36" i="5"/>
  <c r="AG36" i="5"/>
  <c r="B36" i="5"/>
  <c r="AH36" i="5"/>
  <c r="AI36" i="5"/>
  <c r="AS36" i="5"/>
  <c r="AT36" i="5"/>
  <c r="AU36" i="5"/>
  <c r="AV36" i="5"/>
  <c r="AW36" i="5"/>
  <c r="AX36" i="5"/>
  <c r="BB36" i="5"/>
  <c r="AY36" i="5"/>
  <c r="BC36" i="5"/>
  <c r="AZ36" i="5"/>
  <c r="BD36" i="5"/>
  <c r="BE36" i="5"/>
  <c r="BF36" i="5"/>
  <c r="BG36" i="5"/>
  <c r="AR36" i="5"/>
  <c r="AN36" i="5"/>
  <c r="AJ36" i="5"/>
  <c r="H35" i="5"/>
  <c r="I35" i="5"/>
  <c r="J35" i="5"/>
  <c r="C35" i="5"/>
  <c r="D35" i="5"/>
  <c r="AK35" i="5"/>
  <c r="AO35" i="5"/>
  <c r="BH35" i="5"/>
  <c r="AL35" i="5"/>
  <c r="AP35" i="5"/>
  <c r="BI35" i="5"/>
  <c r="AM35" i="5"/>
  <c r="AQ35" i="5"/>
  <c r="BJ35" i="5"/>
  <c r="BK35" i="5"/>
  <c r="BL35" i="5"/>
  <c r="BM35" i="5"/>
  <c r="BN35" i="5"/>
  <c r="BO35" i="5"/>
  <c r="BP35" i="5"/>
  <c r="AG35" i="5"/>
  <c r="B35" i="5"/>
  <c r="AH35" i="5"/>
  <c r="AI35" i="5"/>
  <c r="AS35" i="5"/>
  <c r="AT35" i="5"/>
  <c r="AU35" i="5"/>
  <c r="AV35" i="5"/>
  <c r="AW35" i="5"/>
  <c r="AX35" i="5"/>
  <c r="BB35" i="5"/>
  <c r="AY35" i="5"/>
  <c r="BC35" i="5"/>
  <c r="AZ35" i="5"/>
  <c r="BD35" i="5"/>
  <c r="BE35" i="5"/>
  <c r="BF35" i="5"/>
  <c r="BG35" i="5"/>
  <c r="AR35" i="5"/>
  <c r="AN35" i="5"/>
  <c r="AJ35" i="5"/>
  <c r="H34" i="5"/>
  <c r="I34" i="5"/>
  <c r="J34" i="5"/>
  <c r="C34" i="5"/>
  <c r="D34" i="5"/>
  <c r="AK34" i="5"/>
  <c r="AO34" i="5"/>
  <c r="BH34" i="5"/>
  <c r="AL34" i="5"/>
  <c r="AP34" i="5"/>
  <c r="BI34" i="5"/>
  <c r="AM34" i="5"/>
  <c r="AQ34" i="5"/>
  <c r="BJ34" i="5"/>
  <c r="BK34" i="5"/>
  <c r="BL34" i="5"/>
  <c r="BM34" i="5"/>
  <c r="BN34" i="5"/>
  <c r="BO34" i="5"/>
  <c r="BP34" i="5"/>
  <c r="AG34" i="5"/>
  <c r="B34" i="5"/>
  <c r="AH34" i="5"/>
  <c r="AI34" i="5"/>
  <c r="AS34" i="5"/>
  <c r="AT34" i="5"/>
  <c r="AU34" i="5"/>
  <c r="AV34" i="5"/>
  <c r="AW34" i="5"/>
  <c r="AX34" i="5"/>
  <c r="BB34" i="5"/>
  <c r="AY34" i="5"/>
  <c r="BC34" i="5"/>
  <c r="AZ34" i="5"/>
  <c r="BD34" i="5"/>
  <c r="BE34" i="5"/>
  <c r="BF34" i="5"/>
  <c r="BG34" i="5"/>
  <c r="AR34" i="5"/>
  <c r="AN34" i="5"/>
  <c r="AJ34" i="5"/>
  <c r="H33" i="5"/>
  <c r="I33" i="5"/>
  <c r="J33" i="5"/>
  <c r="C33" i="5"/>
  <c r="D33" i="5"/>
  <c r="AK33" i="5"/>
  <c r="AO33" i="5"/>
  <c r="BH33" i="5"/>
  <c r="AL33" i="5"/>
  <c r="AP33" i="5"/>
  <c r="BI33" i="5"/>
  <c r="AM33" i="5"/>
  <c r="AQ33" i="5"/>
  <c r="BJ33" i="5"/>
  <c r="BK33" i="5"/>
  <c r="BL33" i="5"/>
  <c r="BM33" i="5"/>
  <c r="BN33" i="5"/>
  <c r="BO33" i="5"/>
  <c r="BP33" i="5"/>
  <c r="AG33" i="5"/>
  <c r="B33" i="5"/>
  <c r="AH33" i="5"/>
  <c r="AI33" i="5"/>
  <c r="AS33" i="5"/>
  <c r="AT33" i="5"/>
  <c r="AU33" i="5"/>
  <c r="AV33" i="5"/>
  <c r="AW33" i="5"/>
  <c r="AX33" i="5"/>
  <c r="BB33" i="5"/>
  <c r="AY33" i="5"/>
  <c r="BC33" i="5"/>
  <c r="AZ33" i="5"/>
  <c r="BD33" i="5"/>
  <c r="BE33" i="5"/>
  <c r="BF33" i="5"/>
  <c r="BG33" i="5"/>
  <c r="AR33" i="5"/>
  <c r="AN33" i="5"/>
  <c r="AJ33" i="5"/>
  <c r="H32" i="5"/>
  <c r="I32" i="5"/>
  <c r="J32" i="5"/>
  <c r="C32" i="5"/>
  <c r="D32" i="5"/>
  <c r="AK32" i="5"/>
  <c r="AO32" i="5"/>
  <c r="BH32" i="5"/>
  <c r="AL32" i="5"/>
  <c r="AP32" i="5"/>
  <c r="BI32" i="5"/>
  <c r="AM32" i="5"/>
  <c r="AQ32" i="5"/>
  <c r="BJ32" i="5"/>
  <c r="BK32" i="5"/>
  <c r="BL32" i="5"/>
  <c r="BM32" i="5"/>
  <c r="BN32" i="5"/>
  <c r="BO32" i="5"/>
  <c r="BP32" i="5"/>
  <c r="AG32" i="5"/>
  <c r="B32" i="5"/>
  <c r="AH32" i="5"/>
  <c r="AI32" i="5"/>
  <c r="AS32" i="5"/>
  <c r="AT32" i="5"/>
  <c r="AU32" i="5"/>
  <c r="AV32" i="5"/>
  <c r="AW32" i="5"/>
  <c r="AX32" i="5"/>
  <c r="BB32" i="5"/>
  <c r="AY32" i="5"/>
  <c r="BC32" i="5"/>
  <c r="AZ32" i="5"/>
  <c r="BD32" i="5"/>
  <c r="BE32" i="5"/>
  <c r="BF32" i="5"/>
  <c r="BG32" i="5"/>
  <c r="AR32" i="5"/>
  <c r="AN32" i="5"/>
  <c r="AJ32" i="5"/>
  <c r="H31" i="5"/>
  <c r="I31" i="5"/>
  <c r="J31" i="5"/>
  <c r="C31" i="5"/>
  <c r="D31" i="5"/>
  <c r="AK31" i="5"/>
  <c r="AO31" i="5"/>
  <c r="BH31" i="5"/>
  <c r="AL31" i="5"/>
  <c r="AP31" i="5"/>
  <c r="BI31" i="5"/>
  <c r="AM31" i="5"/>
  <c r="AQ31" i="5"/>
  <c r="BJ31" i="5"/>
  <c r="BK31" i="5"/>
  <c r="BL31" i="5"/>
  <c r="BM31" i="5"/>
  <c r="BN31" i="5"/>
  <c r="BO31" i="5"/>
  <c r="BP31" i="5"/>
  <c r="AG31" i="5"/>
  <c r="B31" i="5"/>
  <c r="AH31" i="5"/>
  <c r="AI31" i="5"/>
  <c r="AS31" i="5"/>
  <c r="AT31" i="5"/>
  <c r="AU31" i="5"/>
  <c r="AV31" i="5"/>
  <c r="AW31" i="5"/>
  <c r="AX31" i="5"/>
  <c r="BB31" i="5"/>
  <c r="AY31" i="5"/>
  <c r="BC31" i="5"/>
  <c r="AZ31" i="5"/>
  <c r="BD31" i="5"/>
  <c r="BE31" i="5"/>
  <c r="BF31" i="5"/>
  <c r="BG31" i="5"/>
  <c r="AR31" i="5"/>
  <c r="AN31" i="5"/>
  <c r="AJ31" i="5"/>
  <c r="H30" i="5"/>
  <c r="I30" i="5"/>
  <c r="J30" i="5"/>
  <c r="C30" i="5"/>
  <c r="D30" i="5"/>
  <c r="AK30" i="5"/>
  <c r="AO30" i="5"/>
  <c r="BH30" i="5"/>
  <c r="AL30" i="5"/>
  <c r="AP30" i="5"/>
  <c r="BI30" i="5"/>
  <c r="AM30" i="5"/>
  <c r="AQ30" i="5"/>
  <c r="BJ30" i="5"/>
  <c r="BK30" i="5"/>
  <c r="BL30" i="5"/>
  <c r="BM30" i="5"/>
  <c r="BN30" i="5"/>
  <c r="BO30" i="5"/>
  <c r="BP30" i="5"/>
  <c r="AG30" i="5"/>
  <c r="B30" i="5"/>
  <c r="AH30" i="5"/>
  <c r="AI30" i="5"/>
  <c r="AS30" i="5"/>
  <c r="AT30" i="5"/>
  <c r="AU30" i="5"/>
  <c r="AV30" i="5"/>
  <c r="AW30" i="5"/>
  <c r="AX30" i="5"/>
  <c r="BB30" i="5"/>
  <c r="AY30" i="5"/>
  <c r="BC30" i="5"/>
  <c r="AZ30" i="5"/>
  <c r="BD30" i="5"/>
  <c r="BE30" i="5"/>
  <c r="BF30" i="5"/>
  <c r="BG30" i="5"/>
  <c r="AR30" i="5"/>
  <c r="AN30" i="5"/>
  <c r="AJ30" i="5"/>
  <c r="H29" i="5"/>
  <c r="I29" i="5"/>
  <c r="J29" i="5"/>
  <c r="C29" i="5"/>
  <c r="D29" i="5"/>
  <c r="AK29" i="5"/>
  <c r="AO29" i="5"/>
  <c r="BH29" i="5"/>
  <c r="AL29" i="5"/>
  <c r="AP29" i="5"/>
  <c r="BI29" i="5"/>
  <c r="AM29" i="5"/>
  <c r="AQ29" i="5"/>
  <c r="BJ29" i="5"/>
  <c r="BK29" i="5"/>
  <c r="BL29" i="5"/>
  <c r="BM29" i="5"/>
  <c r="BN29" i="5"/>
  <c r="BO29" i="5"/>
  <c r="BP29" i="5"/>
  <c r="AG29" i="5"/>
  <c r="B29" i="5"/>
  <c r="AH29" i="5"/>
  <c r="AI29" i="5"/>
  <c r="AS29" i="5"/>
  <c r="AT29" i="5"/>
  <c r="AU29" i="5"/>
  <c r="AV29" i="5"/>
  <c r="AW29" i="5"/>
  <c r="AX29" i="5"/>
  <c r="BB29" i="5"/>
  <c r="AY29" i="5"/>
  <c r="BC29" i="5"/>
  <c r="AZ29" i="5"/>
  <c r="BD29" i="5"/>
  <c r="BE29" i="5"/>
  <c r="BF29" i="5"/>
  <c r="BG29" i="5"/>
  <c r="AR29" i="5"/>
  <c r="AN29" i="5"/>
  <c r="AJ29" i="5"/>
  <c r="H28" i="5"/>
  <c r="I28" i="5"/>
  <c r="J28" i="5"/>
  <c r="C28" i="5"/>
  <c r="D28" i="5"/>
  <c r="AK28" i="5"/>
  <c r="AO28" i="5"/>
  <c r="BH28" i="5"/>
  <c r="AL28" i="5"/>
  <c r="AP28" i="5"/>
  <c r="BI28" i="5"/>
  <c r="AM28" i="5"/>
  <c r="AQ28" i="5"/>
  <c r="BJ28" i="5"/>
  <c r="BK28" i="5"/>
  <c r="BL28" i="5"/>
  <c r="BM28" i="5"/>
  <c r="BN28" i="5"/>
  <c r="BO28" i="5"/>
  <c r="BP28" i="5"/>
  <c r="AG28" i="5"/>
  <c r="B28" i="5"/>
  <c r="AH28" i="5"/>
  <c r="AI28" i="5"/>
  <c r="AS28" i="5"/>
  <c r="AT28" i="5"/>
  <c r="AU28" i="5"/>
  <c r="AV28" i="5"/>
  <c r="AW28" i="5"/>
  <c r="AX28" i="5"/>
  <c r="BB28" i="5"/>
  <c r="AY28" i="5"/>
  <c r="BC28" i="5"/>
  <c r="AZ28" i="5"/>
  <c r="BD28" i="5"/>
  <c r="BE28" i="5"/>
  <c r="BF28" i="5"/>
  <c r="BG28" i="5"/>
  <c r="AR28" i="5"/>
  <c r="AN28" i="5"/>
  <c r="AJ28" i="5"/>
  <c r="H27" i="5"/>
  <c r="I27" i="5"/>
  <c r="J27" i="5"/>
  <c r="C27" i="5"/>
  <c r="D27" i="5"/>
  <c r="AK27" i="5"/>
  <c r="AO27" i="5"/>
  <c r="BH27" i="5"/>
  <c r="AL27" i="5"/>
  <c r="AP27" i="5"/>
  <c r="BI27" i="5"/>
  <c r="AM27" i="5"/>
  <c r="AQ27" i="5"/>
  <c r="BJ27" i="5"/>
  <c r="BK27" i="5"/>
  <c r="BL27" i="5"/>
  <c r="BM27" i="5"/>
  <c r="BN27" i="5"/>
  <c r="BO27" i="5"/>
  <c r="BP27" i="5"/>
  <c r="AG27" i="5"/>
  <c r="B27" i="5"/>
  <c r="AH27" i="5"/>
  <c r="AI27" i="5"/>
  <c r="AS27" i="5"/>
  <c r="AT27" i="5"/>
  <c r="AU27" i="5"/>
  <c r="AV27" i="5"/>
  <c r="AW27" i="5"/>
  <c r="AX27" i="5"/>
  <c r="BB27" i="5"/>
  <c r="AY27" i="5"/>
  <c r="BC27" i="5"/>
  <c r="AZ27" i="5"/>
  <c r="BD27" i="5"/>
  <c r="BE27" i="5"/>
  <c r="BF27" i="5"/>
  <c r="BG27" i="5"/>
  <c r="AR27" i="5"/>
  <c r="AN27" i="5"/>
  <c r="AJ27" i="5"/>
  <c r="H26" i="5"/>
  <c r="I26" i="5"/>
  <c r="J26" i="5"/>
  <c r="C26" i="5"/>
  <c r="D26" i="5"/>
  <c r="AK26" i="5"/>
  <c r="AO26" i="5"/>
  <c r="BH26" i="5"/>
  <c r="AL26" i="5"/>
  <c r="AP26" i="5"/>
  <c r="BI26" i="5"/>
  <c r="AM26" i="5"/>
  <c r="AQ26" i="5"/>
  <c r="BJ26" i="5"/>
  <c r="BK26" i="5"/>
  <c r="BL26" i="5"/>
  <c r="BM26" i="5"/>
  <c r="BN26" i="5"/>
  <c r="BO26" i="5"/>
  <c r="BP26" i="5"/>
  <c r="AG26" i="5"/>
  <c r="B26" i="5"/>
  <c r="AH26" i="5"/>
  <c r="AI26" i="5"/>
  <c r="AS26" i="5"/>
  <c r="AT26" i="5"/>
  <c r="AU26" i="5"/>
  <c r="AV26" i="5"/>
  <c r="AW26" i="5"/>
  <c r="AX26" i="5"/>
  <c r="BB26" i="5"/>
  <c r="AY26" i="5"/>
  <c r="BC26" i="5"/>
  <c r="AZ26" i="5"/>
  <c r="BD26" i="5"/>
  <c r="BE26" i="5"/>
  <c r="BF26" i="5"/>
  <c r="BG26" i="5"/>
  <c r="AR26" i="5"/>
  <c r="AN26" i="5"/>
  <c r="AJ26" i="5"/>
  <c r="H25" i="5"/>
  <c r="I25" i="5"/>
  <c r="J25" i="5"/>
  <c r="C25" i="5"/>
  <c r="D25" i="5"/>
  <c r="AK25" i="5"/>
  <c r="AO25" i="5"/>
  <c r="BH25" i="5"/>
  <c r="AL25" i="5"/>
  <c r="AP25" i="5"/>
  <c r="BI25" i="5"/>
  <c r="AM25" i="5"/>
  <c r="AQ25" i="5"/>
  <c r="BJ25" i="5"/>
  <c r="BK25" i="5"/>
  <c r="BL25" i="5"/>
  <c r="BM25" i="5"/>
  <c r="BN25" i="5"/>
  <c r="BO25" i="5"/>
  <c r="BP25" i="5"/>
  <c r="AG25" i="5"/>
  <c r="B25" i="5"/>
  <c r="AH25" i="5"/>
  <c r="AI25" i="5"/>
  <c r="AS25" i="5"/>
  <c r="AT25" i="5"/>
  <c r="AU25" i="5"/>
  <c r="AV25" i="5"/>
  <c r="AW25" i="5"/>
  <c r="AX25" i="5"/>
  <c r="BB25" i="5"/>
  <c r="AY25" i="5"/>
  <c r="BC25" i="5"/>
  <c r="AZ25" i="5"/>
  <c r="BD25" i="5"/>
  <c r="BE25" i="5"/>
  <c r="BF25" i="5"/>
  <c r="BG25" i="5"/>
  <c r="AR25" i="5"/>
  <c r="AN25" i="5"/>
  <c r="AJ25" i="5"/>
  <c r="H24" i="5"/>
  <c r="I24" i="5"/>
  <c r="J24" i="5"/>
  <c r="C24" i="5"/>
  <c r="D24" i="5"/>
  <c r="AK24" i="5"/>
  <c r="AO24" i="5"/>
  <c r="BH24" i="5"/>
  <c r="AL24" i="5"/>
  <c r="AP24" i="5"/>
  <c r="BI24" i="5"/>
  <c r="AM24" i="5"/>
  <c r="AQ24" i="5"/>
  <c r="BJ24" i="5"/>
  <c r="BK24" i="5"/>
  <c r="BL24" i="5"/>
  <c r="BM24" i="5"/>
  <c r="BN24" i="5"/>
  <c r="BO24" i="5"/>
  <c r="BP24" i="5"/>
  <c r="AG24" i="5"/>
  <c r="B24" i="5"/>
  <c r="AH24" i="5"/>
  <c r="AI24" i="5"/>
  <c r="AS24" i="5"/>
  <c r="AT24" i="5"/>
  <c r="AU24" i="5"/>
  <c r="AV24" i="5"/>
  <c r="AW24" i="5"/>
  <c r="AX24" i="5"/>
  <c r="BB24" i="5"/>
  <c r="AY24" i="5"/>
  <c r="BC24" i="5"/>
  <c r="AZ24" i="5"/>
  <c r="BD24" i="5"/>
  <c r="BE24" i="5"/>
  <c r="BF24" i="5"/>
  <c r="BG24" i="5"/>
  <c r="AR24" i="5"/>
  <c r="AN24" i="5"/>
  <c r="AJ24" i="5"/>
  <c r="H23" i="5"/>
  <c r="I23" i="5"/>
  <c r="J23" i="5"/>
  <c r="C23" i="5"/>
  <c r="D23" i="5"/>
  <c r="AK23" i="5"/>
  <c r="AO23" i="5"/>
  <c r="BH23" i="5"/>
  <c r="AL23" i="5"/>
  <c r="AP23" i="5"/>
  <c r="BI23" i="5"/>
  <c r="AM23" i="5"/>
  <c r="AQ23" i="5"/>
  <c r="BJ23" i="5"/>
  <c r="BK23" i="5"/>
  <c r="BL23" i="5"/>
  <c r="BM23" i="5"/>
  <c r="BN23" i="5"/>
  <c r="BO23" i="5"/>
  <c r="BP23" i="5"/>
  <c r="AG23" i="5"/>
  <c r="B23" i="5"/>
  <c r="AH23" i="5"/>
  <c r="AI23" i="5"/>
  <c r="AS23" i="5"/>
  <c r="AT23" i="5"/>
  <c r="AU23" i="5"/>
  <c r="AV23" i="5"/>
  <c r="AW23" i="5"/>
  <c r="AX23" i="5"/>
  <c r="BB23" i="5"/>
  <c r="AY23" i="5"/>
  <c r="BC23" i="5"/>
  <c r="AZ23" i="5"/>
  <c r="BD23" i="5"/>
  <c r="BE23" i="5"/>
  <c r="BF23" i="5"/>
  <c r="BG23" i="5"/>
  <c r="AR23" i="5"/>
  <c r="AN23" i="5"/>
  <c r="AJ23" i="5"/>
  <c r="H22" i="5"/>
  <c r="I22" i="5"/>
  <c r="J22" i="5"/>
  <c r="C22" i="5"/>
  <c r="D22" i="5"/>
  <c r="AK22" i="5"/>
  <c r="AO22" i="5"/>
  <c r="BH22" i="5"/>
  <c r="AL22" i="5"/>
  <c r="AP22" i="5"/>
  <c r="BI22" i="5"/>
  <c r="AM22" i="5"/>
  <c r="AQ22" i="5"/>
  <c r="BJ22" i="5"/>
  <c r="BK22" i="5"/>
  <c r="BL22" i="5"/>
  <c r="BM22" i="5"/>
  <c r="BN22" i="5"/>
  <c r="BO22" i="5"/>
  <c r="BP22" i="5"/>
  <c r="AG22" i="5"/>
  <c r="B22" i="5"/>
  <c r="AH22" i="5"/>
  <c r="AI22" i="5"/>
  <c r="AS22" i="5"/>
  <c r="AT22" i="5"/>
  <c r="AU22" i="5"/>
  <c r="AV22" i="5"/>
  <c r="AW22" i="5"/>
  <c r="AX22" i="5"/>
  <c r="BB22" i="5"/>
  <c r="AY22" i="5"/>
  <c r="BC22" i="5"/>
  <c r="AZ22" i="5"/>
  <c r="BD22" i="5"/>
  <c r="BE22" i="5"/>
  <c r="BF22" i="5"/>
  <c r="BG22" i="5"/>
  <c r="AR22" i="5"/>
  <c r="AN22" i="5"/>
  <c r="AJ22" i="5"/>
  <c r="H21" i="5"/>
  <c r="I21" i="5"/>
  <c r="J21" i="5"/>
  <c r="C21" i="5"/>
  <c r="D21" i="5"/>
  <c r="AK21" i="5"/>
  <c r="AO21" i="5"/>
  <c r="BH21" i="5"/>
  <c r="AL21" i="5"/>
  <c r="AP21" i="5"/>
  <c r="BI21" i="5"/>
  <c r="AM21" i="5"/>
  <c r="AQ21" i="5"/>
  <c r="BJ21" i="5"/>
  <c r="BK21" i="5"/>
  <c r="BL21" i="5"/>
  <c r="BM21" i="5"/>
  <c r="BN21" i="5"/>
  <c r="BO21" i="5"/>
  <c r="BP21" i="5"/>
  <c r="AG21" i="5"/>
  <c r="B21" i="5"/>
  <c r="AH21" i="5"/>
  <c r="AI21" i="5"/>
  <c r="AS21" i="5"/>
  <c r="AT21" i="5"/>
  <c r="AU21" i="5"/>
  <c r="AV21" i="5"/>
  <c r="AW21" i="5"/>
  <c r="AX21" i="5"/>
  <c r="BB21" i="5"/>
  <c r="AY21" i="5"/>
  <c r="BC21" i="5"/>
  <c r="AZ21" i="5"/>
  <c r="BD21" i="5"/>
  <c r="BE21" i="5"/>
  <c r="BF21" i="5"/>
  <c r="BG21" i="5"/>
  <c r="AR21" i="5"/>
  <c r="AN21" i="5"/>
  <c r="AJ21" i="5"/>
  <c r="H20" i="5"/>
  <c r="I20" i="5"/>
  <c r="J20" i="5"/>
  <c r="C20" i="5"/>
  <c r="D20" i="5"/>
  <c r="AK20" i="5"/>
  <c r="AO20" i="5"/>
  <c r="BH20" i="5"/>
  <c r="AL20" i="5"/>
  <c r="AP20" i="5"/>
  <c r="BI20" i="5"/>
  <c r="AM20" i="5"/>
  <c r="AQ20" i="5"/>
  <c r="BJ20" i="5"/>
  <c r="BK20" i="5"/>
  <c r="BL20" i="5"/>
  <c r="BM20" i="5"/>
  <c r="BN20" i="5"/>
  <c r="BO20" i="5"/>
  <c r="BP20" i="5"/>
  <c r="AG20" i="5"/>
  <c r="B20" i="5"/>
  <c r="AH20" i="5"/>
  <c r="AI20" i="5"/>
  <c r="AS20" i="5"/>
  <c r="AT20" i="5"/>
  <c r="AU20" i="5"/>
  <c r="AV20" i="5"/>
  <c r="AW20" i="5"/>
  <c r="AX20" i="5"/>
  <c r="BB20" i="5"/>
  <c r="AY20" i="5"/>
  <c r="BC20" i="5"/>
  <c r="AZ20" i="5"/>
  <c r="BD20" i="5"/>
  <c r="BE20" i="5"/>
  <c r="BF20" i="5"/>
  <c r="BG20" i="5"/>
  <c r="AR20" i="5"/>
  <c r="AN20" i="5"/>
  <c r="AJ20" i="5"/>
  <c r="H19" i="5"/>
  <c r="I19" i="5"/>
  <c r="J19" i="5"/>
  <c r="C19" i="5"/>
  <c r="D19" i="5"/>
  <c r="AK19" i="5"/>
  <c r="AO19" i="5"/>
  <c r="BH19" i="5"/>
  <c r="AL19" i="5"/>
  <c r="AP19" i="5"/>
  <c r="BI19" i="5"/>
  <c r="AM19" i="5"/>
  <c r="AQ19" i="5"/>
  <c r="BJ19" i="5"/>
  <c r="BK19" i="5"/>
  <c r="BL19" i="5"/>
  <c r="BM19" i="5"/>
  <c r="BN19" i="5"/>
  <c r="BO19" i="5"/>
  <c r="BP19" i="5"/>
  <c r="AG19" i="5"/>
  <c r="B19" i="5"/>
  <c r="AH19" i="5"/>
  <c r="AI19" i="5"/>
  <c r="AS19" i="5"/>
  <c r="AT19" i="5"/>
  <c r="AU19" i="5"/>
  <c r="AV19" i="5"/>
  <c r="AW19" i="5"/>
  <c r="AX19" i="5"/>
  <c r="BB19" i="5"/>
  <c r="AY19" i="5"/>
  <c r="BC19" i="5"/>
  <c r="AZ19" i="5"/>
  <c r="BD19" i="5"/>
  <c r="BE19" i="5"/>
  <c r="BF19" i="5"/>
  <c r="BG19" i="5"/>
  <c r="AR19" i="5"/>
  <c r="AN19" i="5"/>
  <c r="AJ19" i="5"/>
  <c r="H18" i="5"/>
  <c r="I18" i="5"/>
  <c r="J18" i="5"/>
  <c r="C18" i="5"/>
  <c r="D18" i="5"/>
  <c r="AK18" i="5"/>
  <c r="AO18" i="5"/>
  <c r="BH18" i="5"/>
  <c r="AL18" i="5"/>
  <c r="AP18" i="5"/>
  <c r="BI18" i="5"/>
  <c r="AM18" i="5"/>
  <c r="AQ18" i="5"/>
  <c r="BJ18" i="5"/>
  <c r="BK18" i="5"/>
  <c r="BL18" i="5"/>
  <c r="BM18" i="5"/>
  <c r="BN18" i="5"/>
  <c r="BO18" i="5"/>
  <c r="BP18" i="5"/>
  <c r="AG18" i="5"/>
  <c r="B18" i="5"/>
  <c r="AH18" i="5"/>
  <c r="AI18" i="5"/>
  <c r="AS18" i="5"/>
  <c r="AT18" i="5"/>
  <c r="AU18" i="5"/>
  <c r="AV18" i="5"/>
  <c r="AW18" i="5"/>
  <c r="AX18" i="5"/>
  <c r="BB18" i="5"/>
  <c r="AY18" i="5"/>
  <c r="BC18" i="5"/>
  <c r="AZ18" i="5"/>
  <c r="BD18" i="5"/>
  <c r="BE18" i="5"/>
  <c r="BF18" i="5"/>
  <c r="BG18" i="5"/>
  <c r="AR18" i="5"/>
  <c r="AN18" i="5"/>
  <c r="AJ18" i="5"/>
  <c r="H17" i="5"/>
  <c r="I17" i="5"/>
  <c r="J17" i="5"/>
  <c r="C17" i="5"/>
  <c r="D17" i="5"/>
  <c r="AK17" i="5"/>
  <c r="AO17" i="5"/>
  <c r="BH17" i="5"/>
  <c r="AL17" i="5"/>
  <c r="AP17" i="5"/>
  <c r="BI17" i="5"/>
  <c r="AM17" i="5"/>
  <c r="AQ17" i="5"/>
  <c r="BJ17" i="5"/>
  <c r="BK17" i="5"/>
  <c r="BL17" i="5"/>
  <c r="BM17" i="5"/>
  <c r="BN17" i="5"/>
  <c r="BO17" i="5"/>
  <c r="BP17" i="5"/>
  <c r="AG17" i="5"/>
  <c r="B17" i="5"/>
  <c r="AH17" i="5"/>
  <c r="AI17" i="5"/>
  <c r="AS17" i="5"/>
  <c r="AT17" i="5"/>
  <c r="AU17" i="5"/>
  <c r="AV17" i="5"/>
  <c r="AW17" i="5"/>
  <c r="AX17" i="5"/>
  <c r="BB17" i="5"/>
  <c r="AY17" i="5"/>
  <c r="BC17" i="5"/>
  <c r="AZ17" i="5"/>
  <c r="BD17" i="5"/>
  <c r="BE17" i="5"/>
  <c r="BF17" i="5"/>
  <c r="BG17" i="5"/>
  <c r="AR17" i="5"/>
  <c r="AN17" i="5"/>
  <c r="AJ17" i="5"/>
  <c r="H16" i="5"/>
  <c r="I16" i="5"/>
  <c r="J16" i="5"/>
  <c r="C16" i="5"/>
  <c r="D16" i="5"/>
  <c r="AK16" i="5"/>
  <c r="AO16" i="5"/>
  <c r="BH16" i="5"/>
  <c r="AL16" i="5"/>
  <c r="AP16" i="5"/>
  <c r="BI16" i="5"/>
  <c r="AM16" i="5"/>
  <c r="AQ16" i="5"/>
  <c r="BJ16" i="5"/>
  <c r="BK16" i="5"/>
  <c r="BL16" i="5"/>
  <c r="BM16" i="5"/>
  <c r="BN16" i="5"/>
  <c r="BO16" i="5"/>
  <c r="BP16" i="5"/>
  <c r="AG16" i="5"/>
  <c r="B16" i="5"/>
  <c r="AH16" i="5"/>
  <c r="AI16" i="5"/>
  <c r="AS16" i="5"/>
  <c r="AT16" i="5"/>
  <c r="AU16" i="5"/>
  <c r="AV16" i="5"/>
  <c r="AW16" i="5"/>
  <c r="AX16" i="5"/>
  <c r="BB16" i="5"/>
  <c r="AY16" i="5"/>
  <c r="BC16" i="5"/>
  <c r="AZ16" i="5"/>
  <c r="BD16" i="5"/>
  <c r="BE16" i="5"/>
  <c r="BF16" i="5"/>
  <c r="BG16" i="5"/>
  <c r="AR16" i="5"/>
  <c r="AN16" i="5"/>
  <c r="AJ16" i="5"/>
  <c r="H15" i="5"/>
  <c r="I15" i="5"/>
  <c r="J15" i="5"/>
  <c r="C15" i="5"/>
  <c r="D15" i="5"/>
  <c r="AK15" i="5"/>
  <c r="AO15" i="5"/>
  <c r="BH15" i="5"/>
  <c r="AL15" i="5"/>
  <c r="AP15" i="5"/>
  <c r="BI15" i="5"/>
  <c r="AM15" i="5"/>
  <c r="AQ15" i="5"/>
  <c r="BJ15" i="5"/>
  <c r="BK15" i="5"/>
  <c r="BL15" i="5"/>
  <c r="BM15" i="5"/>
  <c r="BN15" i="5"/>
  <c r="BO15" i="5"/>
  <c r="BP15" i="5"/>
  <c r="AG15" i="5"/>
  <c r="B15" i="5"/>
  <c r="AH15" i="5"/>
  <c r="AI15" i="5"/>
  <c r="AS15" i="5"/>
  <c r="AT15" i="5"/>
  <c r="AU15" i="5"/>
  <c r="AV15" i="5"/>
  <c r="AW15" i="5"/>
  <c r="AX15" i="5"/>
  <c r="BB15" i="5"/>
  <c r="AY15" i="5"/>
  <c r="BC15" i="5"/>
  <c r="AZ15" i="5"/>
  <c r="BD15" i="5"/>
  <c r="BE15" i="5"/>
  <c r="BF15" i="5"/>
  <c r="BG15" i="5"/>
  <c r="AR15" i="5"/>
  <c r="AN15" i="5"/>
  <c r="AJ15" i="5"/>
  <c r="H14" i="5"/>
  <c r="I14" i="5"/>
  <c r="J14" i="5"/>
  <c r="C14" i="5"/>
  <c r="D14" i="5"/>
  <c r="AK14" i="5"/>
  <c r="AO14" i="5"/>
  <c r="BH14" i="5"/>
  <c r="AL14" i="5"/>
  <c r="AP14" i="5"/>
  <c r="BI14" i="5"/>
  <c r="AM14" i="5"/>
  <c r="AQ14" i="5"/>
  <c r="BJ14" i="5"/>
  <c r="BK14" i="5"/>
  <c r="BL14" i="5"/>
  <c r="BM14" i="5"/>
  <c r="BN14" i="5"/>
  <c r="BO14" i="5"/>
  <c r="BP14" i="5"/>
  <c r="AG14" i="5"/>
  <c r="B14" i="5"/>
  <c r="AH14" i="5"/>
  <c r="AI14" i="5"/>
  <c r="AS14" i="5"/>
  <c r="AT14" i="5"/>
  <c r="AU14" i="5"/>
  <c r="AV14" i="5"/>
  <c r="AW14" i="5"/>
  <c r="AX14" i="5"/>
  <c r="BB14" i="5"/>
  <c r="AY14" i="5"/>
  <c r="BC14" i="5"/>
  <c r="AZ14" i="5"/>
  <c r="BD14" i="5"/>
  <c r="BE14" i="5"/>
  <c r="BF14" i="5"/>
  <c r="BG14" i="5"/>
  <c r="AR14" i="5"/>
  <c r="AN14" i="5"/>
  <c r="AJ14" i="5"/>
  <c r="H13" i="5"/>
  <c r="I13" i="5"/>
  <c r="J13" i="5"/>
  <c r="C13" i="5"/>
  <c r="D13" i="5"/>
  <c r="AK13" i="5"/>
  <c r="AO13" i="5"/>
  <c r="BH13" i="5"/>
  <c r="AL13" i="5"/>
  <c r="AP13" i="5"/>
  <c r="BI13" i="5"/>
  <c r="AM13" i="5"/>
  <c r="AQ13" i="5"/>
  <c r="BJ13" i="5"/>
  <c r="BK13" i="5"/>
  <c r="BL13" i="5"/>
  <c r="BM13" i="5"/>
  <c r="BN13" i="5"/>
  <c r="BO13" i="5"/>
  <c r="BP13" i="5"/>
  <c r="AG13" i="5"/>
  <c r="B13" i="5"/>
  <c r="AH13" i="5"/>
  <c r="AI13" i="5"/>
  <c r="AS13" i="5"/>
  <c r="AT13" i="5"/>
  <c r="AU13" i="5"/>
  <c r="AV13" i="5"/>
  <c r="AW13" i="5"/>
  <c r="AX13" i="5"/>
  <c r="BB13" i="5"/>
  <c r="AY13" i="5"/>
  <c r="BC13" i="5"/>
  <c r="AZ13" i="5"/>
  <c r="BD13" i="5"/>
  <c r="BE13" i="5"/>
  <c r="BF13" i="5"/>
  <c r="BG13" i="5"/>
  <c r="AR13" i="5"/>
  <c r="AN13" i="5"/>
  <c r="AJ13" i="5"/>
  <c r="H12" i="5"/>
  <c r="I12" i="5"/>
  <c r="J12" i="5"/>
  <c r="C12" i="5"/>
  <c r="D12" i="5"/>
  <c r="AK12" i="5"/>
  <c r="AO12" i="5"/>
  <c r="BH12" i="5"/>
  <c r="AL12" i="5"/>
  <c r="AP12" i="5"/>
  <c r="BI12" i="5"/>
  <c r="AM12" i="5"/>
  <c r="AQ12" i="5"/>
  <c r="BJ12" i="5"/>
  <c r="BK12" i="5"/>
  <c r="BL12" i="5"/>
  <c r="BM12" i="5"/>
  <c r="BN12" i="5"/>
  <c r="BO12" i="5"/>
  <c r="BP12" i="5"/>
  <c r="AG12" i="5"/>
  <c r="B12" i="5"/>
  <c r="AH12" i="5"/>
  <c r="AI12" i="5"/>
  <c r="AS12" i="5"/>
  <c r="AT12" i="5"/>
  <c r="AU12" i="5"/>
  <c r="AV12" i="5"/>
  <c r="AW12" i="5"/>
  <c r="AX12" i="5"/>
  <c r="BB12" i="5"/>
  <c r="AY12" i="5"/>
  <c r="BC12" i="5"/>
  <c r="AZ12" i="5"/>
  <c r="BD12" i="5"/>
  <c r="BE12" i="5"/>
  <c r="BF12" i="5"/>
  <c r="BG12" i="5"/>
  <c r="AR12" i="5"/>
  <c r="AN12" i="5"/>
  <c r="AJ12" i="5"/>
  <c r="H11" i="5"/>
  <c r="I11" i="5"/>
  <c r="J11" i="5"/>
  <c r="C11" i="5"/>
  <c r="D11" i="5"/>
  <c r="AK11" i="5"/>
  <c r="AO11" i="5"/>
  <c r="BH11" i="5"/>
  <c r="AL11" i="5"/>
  <c r="AP11" i="5"/>
  <c r="BI11" i="5"/>
  <c r="AM11" i="5"/>
  <c r="AQ11" i="5"/>
  <c r="BJ11" i="5"/>
  <c r="BK11" i="5"/>
  <c r="BL11" i="5"/>
  <c r="BM11" i="5"/>
  <c r="BN11" i="5"/>
  <c r="BO11" i="5"/>
  <c r="BP11" i="5"/>
  <c r="AG11" i="5"/>
  <c r="B11" i="5"/>
  <c r="AH11" i="5"/>
  <c r="AI11" i="5"/>
  <c r="AS11" i="5"/>
  <c r="AT11" i="5"/>
  <c r="AU11" i="5"/>
  <c r="AV11" i="5"/>
  <c r="AW11" i="5"/>
  <c r="AX11" i="5"/>
  <c r="BB11" i="5"/>
  <c r="AY11" i="5"/>
  <c r="BC11" i="5"/>
  <c r="AZ11" i="5"/>
  <c r="BD11" i="5"/>
  <c r="BE11" i="5"/>
  <c r="BF11" i="5"/>
  <c r="BG11" i="5"/>
  <c r="AR11" i="5"/>
  <c r="AN11" i="5"/>
  <c r="AJ11" i="5"/>
  <c r="H10" i="5"/>
  <c r="I10" i="5"/>
  <c r="J10" i="5"/>
  <c r="C10" i="5"/>
  <c r="D10" i="5"/>
  <c r="AK10" i="5"/>
  <c r="AO10" i="5"/>
  <c r="BH10" i="5"/>
  <c r="AL10" i="5"/>
  <c r="AP10" i="5"/>
  <c r="BI10" i="5"/>
  <c r="AM10" i="5"/>
  <c r="AQ10" i="5"/>
  <c r="BJ10" i="5"/>
  <c r="BK10" i="5"/>
  <c r="BL10" i="5"/>
  <c r="BM10" i="5"/>
  <c r="BN10" i="5"/>
  <c r="BO10" i="5"/>
  <c r="BP10" i="5"/>
  <c r="AG10" i="5"/>
  <c r="B10" i="5"/>
  <c r="AH10" i="5"/>
  <c r="AI10" i="5"/>
  <c r="AS10" i="5"/>
  <c r="AT10" i="5"/>
  <c r="AU10" i="5"/>
  <c r="AV10" i="5"/>
  <c r="AW10" i="5"/>
  <c r="AX10" i="5"/>
  <c r="BB10" i="5"/>
  <c r="AY10" i="5"/>
  <c r="BC10" i="5"/>
  <c r="AZ10" i="5"/>
  <c r="BD10" i="5"/>
  <c r="BE10" i="5"/>
  <c r="BF10" i="5"/>
  <c r="BG10" i="5"/>
  <c r="AR10" i="5"/>
  <c r="AN10" i="5"/>
  <c r="AJ10" i="5"/>
  <c r="H9" i="5"/>
  <c r="I9" i="5"/>
  <c r="J9" i="5"/>
  <c r="C9" i="5"/>
  <c r="D9" i="5"/>
  <c r="AK9" i="5"/>
  <c r="AO9" i="5"/>
  <c r="BH9" i="5"/>
  <c r="AL9" i="5"/>
  <c r="AP9" i="5"/>
  <c r="BI9" i="5"/>
  <c r="AM9" i="5"/>
  <c r="AQ9" i="5"/>
  <c r="BJ9" i="5"/>
  <c r="BK9" i="5"/>
  <c r="BL9" i="5"/>
  <c r="BM9" i="5"/>
  <c r="BN9" i="5"/>
  <c r="BO9" i="5"/>
  <c r="BP9" i="5"/>
  <c r="AG9" i="5"/>
  <c r="B9" i="5"/>
  <c r="AH9" i="5"/>
  <c r="AI9" i="5"/>
  <c r="AS9" i="5"/>
  <c r="AT9" i="5"/>
  <c r="AU9" i="5"/>
  <c r="AV9" i="5"/>
  <c r="AW9" i="5"/>
  <c r="AX9" i="5"/>
  <c r="BB9" i="5"/>
  <c r="AY9" i="5"/>
  <c r="BC9" i="5"/>
  <c r="AZ9" i="5"/>
  <c r="BD9" i="5"/>
  <c r="BE9" i="5"/>
  <c r="BF9" i="5"/>
  <c r="BG9" i="5"/>
  <c r="AR9" i="5"/>
  <c r="AN9" i="5"/>
  <c r="AJ9" i="5"/>
  <c r="H8" i="5"/>
  <c r="I8" i="5"/>
  <c r="J8" i="5"/>
  <c r="C8" i="5"/>
  <c r="D8" i="5"/>
  <c r="AK8" i="5"/>
  <c r="AO8" i="5"/>
  <c r="BH8" i="5"/>
  <c r="AL8" i="5"/>
  <c r="AP8" i="5"/>
  <c r="BI8" i="5"/>
  <c r="AM8" i="5"/>
  <c r="AQ8" i="5"/>
  <c r="BJ8" i="5"/>
  <c r="BK8" i="5"/>
  <c r="BL8" i="5"/>
  <c r="BM8" i="5"/>
  <c r="BN8" i="5"/>
  <c r="BO8" i="5"/>
  <c r="BP8" i="5"/>
  <c r="AG8" i="5"/>
  <c r="B8" i="5"/>
  <c r="AH8" i="5"/>
  <c r="AI8" i="5"/>
  <c r="AS8" i="5"/>
  <c r="AT8" i="5"/>
  <c r="AU8" i="5"/>
  <c r="AV8" i="5"/>
  <c r="AW8" i="5"/>
  <c r="AX8" i="5"/>
  <c r="BB8" i="5"/>
  <c r="AY8" i="5"/>
  <c r="BC8" i="5"/>
  <c r="AZ8" i="5"/>
  <c r="BD8" i="5"/>
  <c r="BE8" i="5"/>
  <c r="BF8" i="5"/>
  <c r="BG8" i="5"/>
  <c r="AR8" i="5"/>
  <c r="AN8" i="5"/>
  <c r="AJ8" i="5"/>
  <c r="H7" i="5"/>
  <c r="I7" i="5"/>
  <c r="J7" i="5"/>
  <c r="C7" i="5"/>
  <c r="D7" i="5"/>
  <c r="AK7" i="5"/>
  <c r="AO7" i="5"/>
  <c r="BH7" i="5"/>
  <c r="AL7" i="5"/>
  <c r="AP7" i="5"/>
  <c r="BI7" i="5"/>
  <c r="AM7" i="5"/>
  <c r="AQ7" i="5"/>
  <c r="BJ7" i="5"/>
  <c r="BK7" i="5"/>
  <c r="BL7" i="5"/>
  <c r="BM7" i="5"/>
  <c r="BN7" i="5"/>
  <c r="BO7" i="5"/>
  <c r="BP7" i="5"/>
  <c r="AG7" i="5"/>
  <c r="B7" i="5"/>
  <c r="AH7" i="5"/>
  <c r="AI7" i="5"/>
  <c r="AS7" i="5"/>
  <c r="AT7" i="5"/>
  <c r="AU7" i="5"/>
  <c r="AV7" i="5"/>
  <c r="AW7" i="5"/>
  <c r="AX7" i="5"/>
  <c r="BB7" i="5"/>
  <c r="AY7" i="5"/>
  <c r="BC7" i="5"/>
  <c r="AZ7" i="5"/>
  <c r="BD7" i="5"/>
  <c r="BE7" i="5"/>
  <c r="BF7" i="5"/>
  <c r="BG7" i="5"/>
  <c r="AR7" i="5"/>
  <c r="AN7" i="5"/>
  <c r="AJ7" i="5"/>
  <c r="H6" i="5"/>
  <c r="I6" i="5"/>
  <c r="J6" i="5"/>
  <c r="C6" i="5"/>
  <c r="D6" i="5"/>
  <c r="AK6" i="5"/>
  <c r="AO6" i="5"/>
  <c r="BH6" i="5"/>
  <c r="AL6" i="5"/>
  <c r="AP6" i="5"/>
  <c r="BI6" i="5"/>
  <c r="AM6" i="5"/>
  <c r="AQ6" i="5"/>
  <c r="BJ6" i="5"/>
  <c r="BK6" i="5"/>
  <c r="BL6" i="5"/>
  <c r="BM6" i="5"/>
  <c r="BN6" i="5"/>
  <c r="BO6" i="5"/>
  <c r="BP6" i="5"/>
  <c r="AG6" i="5"/>
  <c r="B6" i="5"/>
  <c r="AH6" i="5"/>
  <c r="AI6" i="5"/>
  <c r="AS6" i="5"/>
  <c r="AT6" i="5"/>
  <c r="AU6" i="5"/>
  <c r="AV6" i="5"/>
  <c r="AW6" i="5"/>
  <c r="AX6" i="5"/>
  <c r="BB6" i="5"/>
  <c r="AY6" i="5"/>
  <c r="BC6" i="5"/>
  <c r="AZ6" i="5"/>
  <c r="BD6" i="5"/>
  <c r="BE6" i="5"/>
  <c r="BF6" i="5"/>
  <c r="BG6" i="5"/>
  <c r="AR6" i="5"/>
  <c r="AN6" i="5"/>
  <c r="AJ6" i="5"/>
  <c r="H5" i="5"/>
  <c r="I5" i="5"/>
  <c r="J5" i="5"/>
  <c r="C5" i="5"/>
  <c r="D5" i="5"/>
  <c r="AK5" i="5"/>
  <c r="AO5" i="5"/>
  <c r="BH5" i="5"/>
  <c r="AL5" i="5"/>
  <c r="AP5" i="5"/>
  <c r="BI5" i="5"/>
  <c r="AM5" i="5"/>
  <c r="AQ5" i="5"/>
  <c r="BJ5" i="5"/>
  <c r="BK5" i="5"/>
  <c r="BL5" i="5"/>
  <c r="BM5" i="5"/>
  <c r="BN5" i="5"/>
  <c r="BO5" i="5"/>
  <c r="BP5" i="5"/>
  <c r="AG5" i="5"/>
  <c r="B5" i="5"/>
  <c r="AH5" i="5"/>
  <c r="AI5" i="5"/>
  <c r="AS5" i="5"/>
  <c r="AT5" i="5"/>
  <c r="AU5" i="5"/>
  <c r="AV5" i="5"/>
  <c r="AW5" i="5"/>
  <c r="AX5" i="5"/>
  <c r="BB5" i="5"/>
  <c r="AY5" i="5"/>
  <c r="BC5" i="5"/>
  <c r="AZ5" i="5"/>
  <c r="BD5" i="5"/>
  <c r="BE5" i="5"/>
  <c r="BF5" i="5"/>
  <c r="BG5" i="5"/>
  <c r="AR5" i="5"/>
  <c r="AN5" i="5"/>
  <c r="AJ5" i="5"/>
  <c r="AK4" i="5"/>
  <c r="AO4" i="5"/>
  <c r="BH4" i="5"/>
  <c r="AL4" i="5"/>
  <c r="AP4" i="5"/>
  <c r="BI4" i="5"/>
  <c r="AM4" i="5"/>
  <c r="AQ4" i="5"/>
  <c r="BJ4" i="5"/>
  <c r="BK4" i="5"/>
  <c r="BL4" i="5"/>
  <c r="BM4" i="5"/>
  <c r="BN4" i="5"/>
  <c r="BO4" i="5"/>
  <c r="BP4" i="5"/>
  <c r="AG4" i="5"/>
  <c r="B4" i="5"/>
  <c r="AH4" i="5"/>
  <c r="AI4" i="5"/>
  <c r="AS4" i="5"/>
  <c r="AT4" i="5"/>
  <c r="AU4" i="5"/>
  <c r="AV4" i="5"/>
  <c r="AW4" i="5"/>
  <c r="AX4" i="5"/>
  <c r="BB4" i="5"/>
  <c r="AY4" i="5"/>
  <c r="BC4" i="5"/>
  <c r="AZ4" i="5"/>
  <c r="BD4" i="5"/>
  <c r="BE4" i="5"/>
  <c r="BF4" i="5"/>
  <c r="BG4" i="5"/>
  <c r="AR4" i="5"/>
  <c r="AN4" i="5"/>
  <c r="AJ4" i="5"/>
  <c r="E38" i="4"/>
  <c r="F3" i="4"/>
  <c r="F38" i="4"/>
  <c r="E39" i="4"/>
  <c r="F39" i="4"/>
  <c r="E40" i="4"/>
  <c r="F40" i="4"/>
  <c r="E41" i="4"/>
  <c r="F41" i="4"/>
  <c r="E42" i="4"/>
  <c r="F42" i="4"/>
  <c r="E43" i="4"/>
  <c r="F43" i="4"/>
  <c r="E44" i="4"/>
  <c r="F44" i="4"/>
  <c r="E45" i="4"/>
  <c r="F45" i="4"/>
  <c r="E46" i="4"/>
  <c r="F46" i="4"/>
  <c r="E47" i="4"/>
  <c r="F47" i="4"/>
  <c r="E48" i="4"/>
  <c r="F48" i="4"/>
  <c r="E49" i="4"/>
  <c r="F49" i="4"/>
  <c r="E50" i="4"/>
  <c r="F50" i="4"/>
  <c r="E51" i="4"/>
  <c r="F51" i="4"/>
  <c r="E52" i="4"/>
  <c r="F52" i="4"/>
  <c r="E53" i="4"/>
  <c r="F53" i="4"/>
  <c r="E54" i="4"/>
  <c r="F54" i="4"/>
  <c r="E55" i="4"/>
  <c r="F55" i="4"/>
  <c r="E56" i="4"/>
  <c r="F56" i="4"/>
  <c r="E57" i="4"/>
  <c r="F57" i="4"/>
  <c r="E58" i="4"/>
  <c r="F58" i="4"/>
  <c r="E59" i="4"/>
  <c r="F59" i="4"/>
  <c r="E60" i="4"/>
  <c r="F60" i="4"/>
  <c r="E61" i="4"/>
  <c r="F61" i="4"/>
  <c r="E62" i="4"/>
  <c r="F62" i="4"/>
  <c r="E63" i="4"/>
  <c r="F63" i="4"/>
  <c r="E64" i="4"/>
  <c r="F64" i="4"/>
  <c r="E65" i="4"/>
  <c r="F65" i="4"/>
  <c r="E66" i="4"/>
  <c r="F66" i="4"/>
  <c r="E67" i="4"/>
  <c r="F67" i="4"/>
  <c r="F37" i="4"/>
  <c r="E37" i="4"/>
  <c r="F36" i="4"/>
  <c r="E36" i="4"/>
  <c r="E6" i="4"/>
  <c r="F6" i="4"/>
  <c r="E7" i="4"/>
  <c r="F7" i="4"/>
  <c r="E8" i="4"/>
  <c r="F8" i="4"/>
  <c r="E9" i="4"/>
  <c r="F9" i="4"/>
  <c r="E10" i="4"/>
  <c r="F10" i="4"/>
  <c r="E11" i="4"/>
  <c r="F11" i="4"/>
  <c r="E12" i="4"/>
  <c r="F12" i="4"/>
  <c r="E13" i="4"/>
  <c r="F13" i="4"/>
  <c r="E14" i="4"/>
  <c r="F14" i="4"/>
  <c r="E15" i="4"/>
  <c r="F15" i="4"/>
  <c r="E16" i="4"/>
  <c r="F16" i="4"/>
  <c r="E17" i="4"/>
  <c r="F17" i="4"/>
  <c r="E18" i="4"/>
  <c r="F18" i="4"/>
  <c r="E19" i="4"/>
  <c r="F19" i="4"/>
  <c r="E20" i="4"/>
  <c r="F20" i="4"/>
  <c r="E21" i="4"/>
  <c r="F21" i="4"/>
  <c r="E22" i="4"/>
  <c r="F22" i="4"/>
  <c r="E23" i="4"/>
  <c r="F23" i="4"/>
  <c r="E24" i="4"/>
  <c r="F24" i="4"/>
  <c r="E25" i="4"/>
  <c r="F25" i="4"/>
  <c r="E26" i="4"/>
  <c r="F26" i="4"/>
  <c r="E27" i="4"/>
  <c r="F27" i="4"/>
  <c r="E28" i="4"/>
  <c r="F28" i="4"/>
  <c r="E29" i="4"/>
  <c r="F29" i="4"/>
  <c r="E30" i="4"/>
  <c r="F30" i="4"/>
  <c r="E31" i="4"/>
  <c r="F31" i="4"/>
  <c r="E32" i="4"/>
  <c r="F32" i="4"/>
  <c r="E33" i="4"/>
  <c r="F33" i="4"/>
  <c r="E34" i="4"/>
  <c r="F34" i="4"/>
  <c r="F5" i="4"/>
  <c r="E5" i="4"/>
  <c r="F4" i="4"/>
  <c r="E4" i="4"/>
  <c r="R35" i="4"/>
  <c r="S35" i="4"/>
  <c r="T35" i="4"/>
  <c r="R36" i="4"/>
  <c r="S36" i="4"/>
  <c r="T36" i="4"/>
  <c r="R37" i="4"/>
  <c r="S37" i="4"/>
  <c r="T37" i="4"/>
  <c r="R38" i="4"/>
  <c r="S38" i="4"/>
  <c r="T38" i="4"/>
  <c r="R39" i="4"/>
  <c r="S39" i="4"/>
  <c r="T39" i="4"/>
  <c r="R40" i="4"/>
  <c r="S40" i="4"/>
  <c r="T40" i="4"/>
  <c r="R41" i="4"/>
  <c r="S41" i="4"/>
  <c r="T41" i="4"/>
  <c r="R42" i="4"/>
  <c r="S42" i="4"/>
  <c r="T42" i="4"/>
  <c r="R43" i="4"/>
  <c r="S43" i="4"/>
  <c r="T43" i="4"/>
  <c r="R44" i="4"/>
  <c r="S44" i="4"/>
  <c r="T44" i="4"/>
  <c r="R45" i="4"/>
  <c r="S45" i="4"/>
  <c r="T45" i="4"/>
  <c r="R46" i="4"/>
  <c r="S46" i="4"/>
  <c r="T46" i="4"/>
  <c r="R47" i="4"/>
  <c r="S47" i="4"/>
  <c r="T47" i="4"/>
  <c r="R48" i="4"/>
  <c r="S48" i="4"/>
  <c r="T48" i="4"/>
  <c r="R49" i="4"/>
  <c r="S49" i="4"/>
  <c r="T49" i="4"/>
  <c r="R50" i="4"/>
  <c r="S50" i="4"/>
  <c r="T50" i="4"/>
  <c r="R51" i="4"/>
  <c r="S51" i="4"/>
  <c r="T51" i="4"/>
  <c r="R52" i="4"/>
  <c r="S52" i="4"/>
  <c r="T52" i="4"/>
  <c r="R53" i="4"/>
  <c r="S53" i="4"/>
  <c r="T53" i="4"/>
  <c r="R54" i="4"/>
  <c r="S54" i="4"/>
  <c r="T54" i="4"/>
  <c r="R55" i="4"/>
  <c r="S55" i="4"/>
  <c r="T55" i="4"/>
  <c r="R56" i="4"/>
  <c r="S56" i="4"/>
  <c r="T56" i="4"/>
  <c r="R57" i="4"/>
  <c r="S57" i="4"/>
  <c r="T57" i="4"/>
  <c r="R58" i="4"/>
  <c r="S58" i="4"/>
  <c r="T58" i="4"/>
  <c r="R59" i="4"/>
  <c r="S59" i="4"/>
  <c r="T59" i="4"/>
  <c r="R60" i="4"/>
  <c r="S60" i="4"/>
  <c r="T60" i="4"/>
  <c r="R61" i="4"/>
  <c r="S61" i="4"/>
  <c r="T61" i="4"/>
  <c r="R62" i="4"/>
  <c r="S62" i="4"/>
  <c r="T62" i="4"/>
  <c r="R63" i="4"/>
  <c r="S63" i="4"/>
  <c r="T63" i="4"/>
  <c r="R64" i="4"/>
  <c r="S64" i="4"/>
  <c r="T64" i="4"/>
  <c r="R65" i="4"/>
  <c r="S65" i="4"/>
  <c r="T65" i="4"/>
  <c r="R66" i="4"/>
  <c r="S66" i="4"/>
  <c r="T66" i="4"/>
  <c r="R67" i="4"/>
  <c r="S67" i="4"/>
  <c r="T67" i="4"/>
  <c r="V35" i="4"/>
  <c r="Y35" i="4"/>
  <c r="AB35" i="4"/>
  <c r="X35" i="4"/>
  <c r="Z35" i="4"/>
  <c r="AC35" i="4"/>
  <c r="AL35" i="4"/>
  <c r="AK35" i="4"/>
  <c r="AN35" i="4"/>
  <c r="AJ35" i="4"/>
  <c r="AO35" i="4"/>
  <c r="AP35" i="4"/>
  <c r="AQ35" i="4"/>
  <c r="AR35" i="4"/>
  <c r="AS35" i="4"/>
  <c r="AT35" i="4"/>
  <c r="AU35" i="4"/>
  <c r="AV35" i="4"/>
  <c r="AW35" i="4"/>
  <c r="AX35" i="4"/>
  <c r="AY35" i="4"/>
  <c r="AM35" i="4"/>
  <c r="AZ35" i="4"/>
  <c r="BA35" i="4"/>
  <c r="BB35" i="4"/>
  <c r="V36" i="4"/>
  <c r="Y36" i="4"/>
  <c r="AB36" i="4"/>
  <c r="X36" i="4"/>
  <c r="Z36" i="4"/>
  <c r="AC36" i="4"/>
  <c r="AL36" i="4"/>
  <c r="AK36" i="4"/>
  <c r="AN36" i="4"/>
  <c r="AJ36" i="4"/>
  <c r="AO36" i="4"/>
  <c r="AP36" i="4"/>
  <c r="AQ36" i="4"/>
  <c r="AR36" i="4"/>
  <c r="AS36" i="4"/>
  <c r="AT36" i="4"/>
  <c r="AU36" i="4"/>
  <c r="AV36" i="4"/>
  <c r="AW36" i="4"/>
  <c r="AX36" i="4"/>
  <c r="AY36" i="4"/>
  <c r="AM36" i="4"/>
  <c r="AZ36" i="4"/>
  <c r="BA36" i="4"/>
  <c r="BB36" i="4"/>
  <c r="V37" i="4"/>
  <c r="Y37" i="4"/>
  <c r="AB37" i="4"/>
  <c r="X37" i="4"/>
  <c r="Z37" i="4"/>
  <c r="AC37" i="4"/>
  <c r="AL37" i="4"/>
  <c r="AK37" i="4"/>
  <c r="AN37" i="4"/>
  <c r="AJ37" i="4"/>
  <c r="AO37" i="4"/>
  <c r="AP37" i="4"/>
  <c r="AQ37" i="4"/>
  <c r="AR37" i="4"/>
  <c r="AS37" i="4"/>
  <c r="AT37" i="4"/>
  <c r="AU37" i="4"/>
  <c r="AV37" i="4"/>
  <c r="AW37" i="4"/>
  <c r="AX37" i="4"/>
  <c r="AY37" i="4"/>
  <c r="AM37" i="4"/>
  <c r="AZ37" i="4"/>
  <c r="BA37" i="4"/>
  <c r="BB37" i="4"/>
  <c r="V38" i="4"/>
  <c r="Y38" i="4"/>
  <c r="AB38" i="4"/>
  <c r="X38" i="4"/>
  <c r="Z38" i="4"/>
  <c r="AC38" i="4"/>
  <c r="AL38" i="4"/>
  <c r="AK38" i="4"/>
  <c r="AN38" i="4"/>
  <c r="AJ38" i="4"/>
  <c r="AO38" i="4"/>
  <c r="AP38" i="4"/>
  <c r="AQ38" i="4"/>
  <c r="AR38" i="4"/>
  <c r="AS38" i="4"/>
  <c r="AT38" i="4"/>
  <c r="AU38" i="4"/>
  <c r="AV38" i="4"/>
  <c r="AW38" i="4"/>
  <c r="AX38" i="4"/>
  <c r="AY38" i="4"/>
  <c r="AM38" i="4"/>
  <c r="AZ38" i="4"/>
  <c r="BA38" i="4"/>
  <c r="BB38" i="4"/>
  <c r="V39" i="4"/>
  <c r="Y39" i="4"/>
  <c r="AB39" i="4"/>
  <c r="X39" i="4"/>
  <c r="Z39" i="4"/>
  <c r="AC39" i="4"/>
  <c r="AL39" i="4"/>
  <c r="AK39" i="4"/>
  <c r="AN39" i="4"/>
  <c r="AJ39" i="4"/>
  <c r="AO39" i="4"/>
  <c r="AP39" i="4"/>
  <c r="AQ39" i="4"/>
  <c r="AR39" i="4"/>
  <c r="AS39" i="4"/>
  <c r="AT39" i="4"/>
  <c r="AU39" i="4"/>
  <c r="AV39" i="4"/>
  <c r="AW39" i="4"/>
  <c r="AX39" i="4"/>
  <c r="AY39" i="4"/>
  <c r="AM39" i="4"/>
  <c r="AZ39" i="4"/>
  <c r="BA39" i="4"/>
  <c r="BB39" i="4"/>
  <c r="V40" i="4"/>
  <c r="Y40" i="4"/>
  <c r="AB40" i="4"/>
  <c r="X40" i="4"/>
  <c r="Z40" i="4"/>
  <c r="AC40" i="4"/>
  <c r="AL40" i="4"/>
  <c r="AK40" i="4"/>
  <c r="AN40" i="4"/>
  <c r="AJ40" i="4"/>
  <c r="AO40" i="4"/>
  <c r="AP40" i="4"/>
  <c r="AQ40" i="4"/>
  <c r="AR40" i="4"/>
  <c r="AS40" i="4"/>
  <c r="AT40" i="4"/>
  <c r="AU40" i="4"/>
  <c r="AV40" i="4"/>
  <c r="AW40" i="4"/>
  <c r="AX40" i="4"/>
  <c r="AY40" i="4"/>
  <c r="AM40" i="4"/>
  <c r="AZ40" i="4"/>
  <c r="BA40" i="4"/>
  <c r="BB40" i="4"/>
  <c r="V41" i="4"/>
  <c r="Y41" i="4"/>
  <c r="AB41" i="4"/>
  <c r="X41" i="4"/>
  <c r="Z41" i="4"/>
  <c r="AC41" i="4"/>
  <c r="AL41" i="4"/>
  <c r="AK41" i="4"/>
  <c r="AN41" i="4"/>
  <c r="AJ41" i="4"/>
  <c r="AO41" i="4"/>
  <c r="AP41" i="4"/>
  <c r="AQ41" i="4"/>
  <c r="AR41" i="4"/>
  <c r="AS41" i="4"/>
  <c r="AT41" i="4"/>
  <c r="AU41" i="4"/>
  <c r="AV41" i="4"/>
  <c r="AW41" i="4"/>
  <c r="AX41" i="4"/>
  <c r="AY41" i="4"/>
  <c r="AM41" i="4"/>
  <c r="AZ41" i="4"/>
  <c r="BA41" i="4"/>
  <c r="BB41" i="4"/>
  <c r="V42" i="4"/>
  <c r="Y42" i="4"/>
  <c r="AB42" i="4"/>
  <c r="X42" i="4"/>
  <c r="Z42" i="4"/>
  <c r="AC42" i="4"/>
  <c r="AL42" i="4"/>
  <c r="AK42" i="4"/>
  <c r="AN42" i="4"/>
  <c r="AJ42" i="4"/>
  <c r="AO42" i="4"/>
  <c r="AP42" i="4"/>
  <c r="AQ42" i="4"/>
  <c r="AR42" i="4"/>
  <c r="AS42" i="4"/>
  <c r="AT42" i="4"/>
  <c r="AU42" i="4"/>
  <c r="AV42" i="4"/>
  <c r="AW42" i="4"/>
  <c r="AX42" i="4"/>
  <c r="AY42" i="4"/>
  <c r="AM42" i="4"/>
  <c r="AZ42" i="4"/>
  <c r="BA42" i="4"/>
  <c r="BB42" i="4"/>
  <c r="V43" i="4"/>
  <c r="Y43" i="4"/>
  <c r="AB43" i="4"/>
  <c r="X43" i="4"/>
  <c r="Z43" i="4"/>
  <c r="AC43" i="4"/>
  <c r="AL43" i="4"/>
  <c r="AK43" i="4"/>
  <c r="AN43" i="4"/>
  <c r="AJ43" i="4"/>
  <c r="AO43" i="4"/>
  <c r="AP43" i="4"/>
  <c r="AQ43" i="4"/>
  <c r="AR43" i="4"/>
  <c r="AS43" i="4"/>
  <c r="AT43" i="4"/>
  <c r="AU43" i="4"/>
  <c r="AV43" i="4"/>
  <c r="AW43" i="4"/>
  <c r="AX43" i="4"/>
  <c r="AY43" i="4"/>
  <c r="AM43" i="4"/>
  <c r="AZ43" i="4"/>
  <c r="BA43" i="4"/>
  <c r="BB43" i="4"/>
  <c r="V44" i="4"/>
  <c r="Y44" i="4"/>
  <c r="AB44" i="4"/>
  <c r="X44" i="4"/>
  <c r="Z44" i="4"/>
  <c r="AC44" i="4"/>
  <c r="AL44" i="4"/>
  <c r="AK44" i="4"/>
  <c r="AN44" i="4"/>
  <c r="AJ44" i="4"/>
  <c r="AO44" i="4"/>
  <c r="AP44" i="4"/>
  <c r="AQ44" i="4"/>
  <c r="AR44" i="4"/>
  <c r="AS44" i="4"/>
  <c r="AT44" i="4"/>
  <c r="AU44" i="4"/>
  <c r="AV44" i="4"/>
  <c r="AW44" i="4"/>
  <c r="AX44" i="4"/>
  <c r="AY44" i="4"/>
  <c r="AM44" i="4"/>
  <c r="AZ44" i="4"/>
  <c r="BA44" i="4"/>
  <c r="BB44" i="4"/>
  <c r="V45" i="4"/>
  <c r="Y45" i="4"/>
  <c r="AB45" i="4"/>
  <c r="X45" i="4"/>
  <c r="Z45" i="4"/>
  <c r="AC45" i="4"/>
  <c r="AL45" i="4"/>
  <c r="AK45" i="4"/>
  <c r="AN45" i="4"/>
  <c r="AJ45" i="4"/>
  <c r="AO45" i="4"/>
  <c r="AP45" i="4"/>
  <c r="AQ45" i="4"/>
  <c r="AR45" i="4"/>
  <c r="AS45" i="4"/>
  <c r="AT45" i="4"/>
  <c r="AU45" i="4"/>
  <c r="AV45" i="4"/>
  <c r="AW45" i="4"/>
  <c r="AX45" i="4"/>
  <c r="AY45" i="4"/>
  <c r="AM45" i="4"/>
  <c r="AZ45" i="4"/>
  <c r="BA45" i="4"/>
  <c r="BB45" i="4"/>
  <c r="V46" i="4"/>
  <c r="Y46" i="4"/>
  <c r="AB46" i="4"/>
  <c r="X46" i="4"/>
  <c r="Z46" i="4"/>
  <c r="AC46" i="4"/>
  <c r="AL46" i="4"/>
  <c r="AK46" i="4"/>
  <c r="AN46" i="4"/>
  <c r="AJ46" i="4"/>
  <c r="AO46" i="4"/>
  <c r="AP46" i="4"/>
  <c r="AQ46" i="4"/>
  <c r="AR46" i="4"/>
  <c r="AS46" i="4"/>
  <c r="AT46" i="4"/>
  <c r="AU46" i="4"/>
  <c r="AV46" i="4"/>
  <c r="AW46" i="4"/>
  <c r="AX46" i="4"/>
  <c r="AY46" i="4"/>
  <c r="AM46" i="4"/>
  <c r="AZ46" i="4"/>
  <c r="BA46" i="4"/>
  <c r="BB46" i="4"/>
  <c r="V47" i="4"/>
  <c r="Y47" i="4"/>
  <c r="AB47" i="4"/>
  <c r="X47" i="4"/>
  <c r="Z47" i="4"/>
  <c r="AC47" i="4"/>
  <c r="AL47" i="4"/>
  <c r="AK47" i="4"/>
  <c r="AN47" i="4"/>
  <c r="AJ47" i="4"/>
  <c r="AO47" i="4"/>
  <c r="AP47" i="4"/>
  <c r="AQ47" i="4"/>
  <c r="AR47" i="4"/>
  <c r="AS47" i="4"/>
  <c r="AT47" i="4"/>
  <c r="AU47" i="4"/>
  <c r="AV47" i="4"/>
  <c r="AW47" i="4"/>
  <c r="AX47" i="4"/>
  <c r="AY47" i="4"/>
  <c r="AM47" i="4"/>
  <c r="AZ47" i="4"/>
  <c r="BA47" i="4"/>
  <c r="BB47" i="4"/>
  <c r="V48" i="4"/>
  <c r="Y48" i="4"/>
  <c r="AB48" i="4"/>
  <c r="X48" i="4"/>
  <c r="Z48" i="4"/>
  <c r="AC48" i="4"/>
  <c r="AL48" i="4"/>
  <c r="AK48" i="4"/>
  <c r="AN48" i="4"/>
  <c r="AJ48" i="4"/>
  <c r="AO48" i="4"/>
  <c r="AP48" i="4"/>
  <c r="AQ48" i="4"/>
  <c r="AR48" i="4"/>
  <c r="AS48" i="4"/>
  <c r="AT48" i="4"/>
  <c r="AU48" i="4"/>
  <c r="AV48" i="4"/>
  <c r="AW48" i="4"/>
  <c r="AX48" i="4"/>
  <c r="AY48" i="4"/>
  <c r="AM48" i="4"/>
  <c r="AZ48" i="4"/>
  <c r="BA48" i="4"/>
  <c r="BB48" i="4"/>
  <c r="V49" i="4"/>
  <c r="Y49" i="4"/>
  <c r="AB49" i="4"/>
  <c r="X49" i="4"/>
  <c r="Z49" i="4"/>
  <c r="AC49" i="4"/>
  <c r="AL49" i="4"/>
  <c r="AK49" i="4"/>
  <c r="AN49" i="4"/>
  <c r="AJ49" i="4"/>
  <c r="AO49" i="4"/>
  <c r="AP49" i="4"/>
  <c r="AQ49" i="4"/>
  <c r="AR49" i="4"/>
  <c r="AS49" i="4"/>
  <c r="AT49" i="4"/>
  <c r="AU49" i="4"/>
  <c r="AV49" i="4"/>
  <c r="AW49" i="4"/>
  <c r="AX49" i="4"/>
  <c r="AY49" i="4"/>
  <c r="AM49" i="4"/>
  <c r="AZ49" i="4"/>
  <c r="BA49" i="4"/>
  <c r="BB49" i="4"/>
  <c r="V50" i="4"/>
  <c r="Y50" i="4"/>
  <c r="AB50" i="4"/>
  <c r="X50" i="4"/>
  <c r="Z50" i="4"/>
  <c r="AC50" i="4"/>
  <c r="AL50" i="4"/>
  <c r="AK50" i="4"/>
  <c r="AN50" i="4"/>
  <c r="AJ50" i="4"/>
  <c r="AO50" i="4"/>
  <c r="AP50" i="4"/>
  <c r="AQ50" i="4"/>
  <c r="AR50" i="4"/>
  <c r="AS50" i="4"/>
  <c r="AT50" i="4"/>
  <c r="AU50" i="4"/>
  <c r="AV50" i="4"/>
  <c r="AW50" i="4"/>
  <c r="AX50" i="4"/>
  <c r="AY50" i="4"/>
  <c r="AM50" i="4"/>
  <c r="AZ50" i="4"/>
  <c r="BA50" i="4"/>
  <c r="BB50" i="4"/>
  <c r="V51" i="4"/>
  <c r="Y51" i="4"/>
  <c r="AB51" i="4"/>
  <c r="X51" i="4"/>
  <c r="Z51" i="4"/>
  <c r="AC51" i="4"/>
  <c r="AL51" i="4"/>
  <c r="AK51" i="4"/>
  <c r="AN51" i="4"/>
  <c r="AJ51" i="4"/>
  <c r="AO51" i="4"/>
  <c r="AP51" i="4"/>
  <c r="AQ51" i="4"/>
  <c r="AR51" i="4"/>
  <c r="AS51" i="4"/>
  <c r="AT51" i="4"/>
  <c r="AU51" i="4"/>
  <c r="AV51" i="4"/>
  <c r="AW51" i="4"/>
  <c r="AX51" i="4"/>
  <c r="AY51" i="4"/>
  <c r="AM51" i="4"/>
  <c r="AZ51" i="4"/>
  <c r="BA51" i="4"/>
  <c r="BB51" i="4"/>
  <c r="V52" i="4"/>
  <c r="Y52" i="4"/>
  <c r="AB52" i="4"/>
  <c r="X52" i="4"/>
  <c r="Z52" i="4"/>
  <c r="AC52" i="4"/>
  <c r="AL52" i="4"/>
  <c r="AK52" i="4"/>
  <c r="AN52" i="4"/>
  <c r="AJ52" i="4"/>
  <c r="AO52" i="4"/>
  <c r="AP52" i="4"/>
  <c r="AQ52" i="4"/>
  <c r="AR52" i="4"/>
  <c r="AS52" i="4"/>
  <c r="AT52" i="4"/>
  <c r="AU52" i="4"/>
  <c r="AV52" i="4"/>
  <c r="AW52" i="4"/>
  <c r="AX52" i="4"/>
  <c r="AY52" i="4"/>
  <c r="AM52" i="4"/>
  <c r="AZ52" i="4"/>
  <c r="BA52" i="4"/>
  <c r="BB52" i="4"/>
  <c r="V53" i="4"/>
  <c r="Y53" i="4"/>
  <c r="AB53" i="4"/>
  <c r="X53" i="4"/>
  <c r="Z53" i="4"/>
  <c r="AC53" i="4"/>
  <c r="AL53" i="4"/>
  <c r="AK53" i="4"/>
  <c r="AN53" i="4"/>
  <c r="AJ53" i="4"/>
  <c r="AO53" i="4"/>
  <c r="AP53" i="4"/>
  <c r="AQ53" i="4"/>
  <c r="AR53" i="4"/>
  <c r="AS53" i="4"/>
  <c r="AT53" i="4"/>
  <c r="AU53" i="4"/>
  <c r="AV53" i="4"/>
  <c r="AW53" i="4"/>
  <c r="AX53" i="4"/>
  <c r="AY53" i="4"/>
  <c r="AM53" i="4"/>
  <c r="AZ53" i="4"/>
  <c r="BA53" i="4"/>
  <c r="BB53" i="4"/>
  <c r="V54" i="4"/>
  <c r="Y54" i="4"/>
  <c r="AB54" i="4"/>
  <c r="X54" i="4"/>
  <c r="Z54" i="4"/>
  <c r="AC54" i="4"/>
  <c r="AL54" i="4"/>
  <c r="AK54" i="4"/>
  <c r="AN54" i="4"/>
  <c r="AJ54" i="4"/>
  <c r="AO54" i="4"/>
  <c r="AP54" i="4"/>
  <c r="AQ54" i="4"/>
  <c r="AR54" i="4"/>
  <c r="AS54" i="4"/>
  <c r="AT54" i="4"/>
  <c r="AU54" i="4"/>
  <c r="AV54" i="4"/>
  <c r="AW54" i="4"/>
  <c r="AX54" i="4"/>
  <c r="AY54" i="4"/>
  <c r="AM54" i="4"/>
  <c r="AZ54" i="4"/>
  <c r="BA54" i="4"/>
  <c r="BB54" i="4"/>
  <c r="V55" i="4"/>
  <c r="Y55" i="4"/>
  <c r="AB55" i="4"/>
  <c r="X55" i="4"/>
  <c r="Z55" i="4"/>
  <c r="AC55" i="4"/>
  <c r="AL55" i="4"/>
  <c r="AK55" i="4"/>
  <c r="AN55" i="4"/>
  <c r="AJ55" i="4"/>
  <c r="AO55" i="4"/>
  <c r="AP55" i="4"/>
  <c r="AQ55" i="4"/>
  <c r="AR55" i="4"/>
  <c r="AS55" i="4"/>
  <c r="AT55" i="4"/>
  <c r="AU55" i="4"/>
  <c r="AV55" i="4"/>
  <c r="AW55" i="4"/>
  <c r="AX55" i="4"/>
  <c r="AY55" i="4"/>
  <c r="AM55" i="4"/>
  <c r="AZ55" i="4"/>
  <c r="BA55" i="4"/>
  <c r="BB55" i="4"/>
  <c r="V56" i="4"/>
  <c r="Y56" i="4"/>
  <c r="AB56" i="4"/>
  <c r="X56" i="4"/>
  <c r="Z56" i="4"/>
  <c r="AC56" i="4"/>
  <c r="AL56" i="4"/>
  <c r="AK56" i="4"/>
  <c r="AN56" i="4"/>
  <c r="AJ56" i="4"/>
  <c r="AO56" i="4"/>
  <c r="AP56" i="4"/>
  <c r="AQ56" i="4"/>
  <c r="AR56" i="4"/>
  <c r="AS56" i="4"/>
  <c r="AT56" i="4"/>
  <c r="AU56" i="4"/>
  <c r="AV56" i="4"/>
  <c r="AW56" i="4"/>
  <c r="AX56" i="4"/>
  <c r="AY56" i="4"/>
  <c r="AM56" i="4"/>
  <c r="AZ56" i="4"/>
  <c r="BA56" i="4"/>
  <c r="BB56" i="4"/>
  <c r="V57" i="4"/>
  <c r="Y57" i="4"/>
  <c r="AB57" i="4"/>
  <c r="X57" i="4"/>
  <c r="Z57" i="4"/>
  <c r="AC57" i="4"/>
  <c r="AL57" i="4"/>
  <c r="AK57" i="4"/>
  <c r="AN57" i="4"/>
  <c r="AJ57" i="4"/>
  <c r="AO57" i="4"/>
  <c r="AP57" i="4"/>
  <c r="AQ57" i="4"/>
  <c r="AR57" i="4"/>
  <c r="AS57" i="4"/>
  <c r="AT57" i="4"/>
  <c r="AU57" i="4"/>
  <c r="AV57" i="4"/>
  <c r="AW57" i="4"/>
  <c r="AX57" i="4"/>
  <c r="AY57" i="4"/>
  <c r="AM57" i="4"/>
  <c r="AZ57" i="4"/>
  <c r="BA57" i="4"/>
  <c r="BB57" i="4"/>
  <c r="V58" i="4"/>
  <c r="Y58" i="4"/>
  <c r="AB58" i="4"/>
  <c r="X58" i="4"/>
  <c r="Z58" i="4"/>
  <c r="AC58" i="4"/>
  <c r="AL58" i="4"/>
  <c r="AK58" i="4"/>
  <c r="AN58" i="4"/>
  <c r="AJ58" i="4"/>
  <c r="AO58" i="4"/>
  <c r="AP58" i="4"/>
  <c r="AQ58" i="4"/>
  <c r="AR58" i="4"/>
  <c r="AS58" i="4"/>
  <c r="AT58" i="4"/>
  <c r="AU58" i="4"/>
  <c r="AV58" i="4"/>
  <c r="AW58" i="4"/>
  <c r="AX58" i="4"/>
  <c r="AY58" i="4"/>
  <c r="AM58" i="4"/>
  <c r="AZ58" i="4"/>
  <c r="BA58" i="4"/>
  <c r="BB58" i="4"/>
  <c r="V59" i="4"/>
  <c r="Y59" i="4"/>
  <c r="AB59" i="4"/>
  <c r="X59" i="4"/>
  <c r="Z59" i="4"/>
  <c r="AC59" i="4"/>
  <c r="AL59" i="4"/>
  <c r="AK59" i="4"/>
  <c r="AN59" i="4"/>
  <c r="AJ59" i="4"/>
  <c r="AO59" i="4"/>
  <c r="AP59" i="4"/>
  <c r="AQ59" i="4"/>
  <c r="AR59" i="4"/>
  <c r="AS59" i="4"/>
  <c r="AT59" i="4"/>
  <c r="AU59" i="4"/>
  <c r="AV59" i="4"/>
  <c r="AW59" i="4"/>
  <c r="AX59" i="4"/>
  <c r="AY59" i="4"/>
  <c r="AM59" i="4"/>
  <c r="AZ59" i="4"/>
  <c r="BA59" i="4"/>
  <c r="BB59" i="4"/>
  <c r="V60" i="4"/>
  <c r="Y60" i="4"/>
  <c r="AB60" i="4"/>
  <c r="X60" i="4"/>
  <c r="Z60" i="4"/>
  <c r="AC60" i="4"/>
  <c r="AL60" i="4"/>
  <c r="AK60" i="4"/>
  <c r="AN60" i="4"/>
  <c r="AJ60" i="4"/>
  <c r="AO60" i="4"/>
  <c r="AP60" i="4"/>
  <c r="AQ60" i="4"/>
  <c r="AR60" i="4"/>
  <c r="AS60" i="4"/>
  <c r="AT60" i="4"/>
  <c r="AU60" i="4"/>
  <c r="AV60" i="4"/>
  <c r="AW60" i="4"/>
  <c r="AX60" i="4"/>
  <c r="AY60" i="4"/>
  <c r="AM60" i="4"/>
  <c r="AZ60" i="4"/>
  <c r="BA60" i="4"/>
  <c r="BB60" i="4"/>
  <c r="V61" i="4"/>
  <c r="Y61" i="4"/>
  <c r="AB61" i="4"/>
  <c r="X61" i="4"/>
  <c r="Z61" i="4"/>
  <c r="AC61" i="4"/>
  <c r="AL61" i="4"/>
  <c r="AK61" i="4"/>
  <c r="AN61" i="4"/>
  <c r="AJ61" i="4"/>
  <c r="AO61" i="4"/>
  <c r="AP61" i="4"/>
  <c r="AQ61" i="4"/>
  <c r="AR61" i="4"/>
  <c r="AS61" i="4"/>
  <c r="AT61" i="4"/>
  <c r="AU61" i="4"/>
  <c r="AV61" i="4"/>
  <c r="AW61" i="4"/>
  <c r="AX61" i="4"/>
  <c r="AY61" i="4"/>
  <c r="AM61" i="4"/>
  <c r="AZ61" i="4"/>
  <c r="BA61" i="4"/>
  <c r="BB61" i="4"/>
  <c r="V62" i="4"/>
  <c r="Y62" i="4"/>
  <c r="AB62" i="4"/>
  <c r="X62" i="4"/>
  <c r="Z62" i="4"/>
  <c r="AC62" i="4"/>
  <c r="AL62" i="4"/>
  <c r="AK62" i="4"/>
  <c r="AN62" i="4"/>
  <c r="AJ62" i="4"/>
  <c r="AO62" i="4"/>
  <c r="AP62" i="4"/>
  <c r="AQ62" i="4"/>
  <c r="AR62" i="4"/>
  <c r="AS62" i="4"/>
  <c r="AT62" i="4"/>
  <c r="AU62" i="4"/>
  <c r="AV62" i="4"/>
  <c r="AW62" i="4"/>
  <c r="AX62" i="4"/>
  <c r="AY62" i="4"/>
  <c r="AM62" i="4"/>
  <c r="AZ62" i="4"/>
  <c r="BA62" i="4"/>
  <c r="BB62" i="4"/>
  <c r="V63" i="4"/>
  <c r="Y63" i="4"/>
  <c r="AB63" i="4"/>
  <c r="X63" i="4"/>
  <c r="Z63" i="4"/>
  <c r="AC63" i="4"/>
  <c r="AL63" i="4"/>
  <c r="AK63" i="4"/>
  <c r="AN63" i="4"/>
  <c r="AJ63" i="4"/>
  <c r="AO63" i="4"/>
  <c r="AP63" i="4"/>
  <c r="AQ63" i="4"/>
  <c r="AR63" i="4"/>
  <c r="AS63" i="4"/>
  <c r="AT63" i="4"/>
  <c r="AU63" i="4"/>
  <c r="AV63" i="4"/>
  <c r="AW63" i="4"/>
  <c r="AX63" i="4"/>
  <c r="AY63" i="4"/>
  <c r="AM63" i="4"/>
  <c r="AZ63" i="4"/>
  <c r="BA63" i="4"/>
  <c r="BB63" i="4"/>
  <c r="V64" i="4"/>
  <c r="Y64" i="4"/>
  <c r="AB64" i="4"/>
  <c r="X64" i="4"/>
  <c r="Z64" i="4"/>
  <c r="AC64" i="4"/>
  <c r="AL64" i="4"/>
  <c r="AK64" i="4"/>
  <c r="AN64" i="4"/>
  <c r="AJ64" i="4"/>
  <c r="AO64" i="4"/>
  <c r="AP64" i="4"/>
  <c r="AQ64" i="4"/>
  <c r="AR64" i="4"/>
  <c r="AS64" i="4"/>
  <c r="AT64" i="4"/>
  <c r="AU64" i="4"/>
  <c r="AV64" i="4"/>
  <c r="AW64" i="4"/>
  <c r="AX64" i="4"/>
  <c r="AY64" i="4"/>
  <c r="AM64" i="4"/>
  <c r="AZ64" i="4"/>
  <c r="BA64" i="4"/>
  <c r="BB64" i="4"/>
  <c r="V65" i="4"/>
  <c r="Y65" i="4"/>
  <c r="AB65" i="4"/>
  <c r="X65" i="4"/>
  <c r="Z65" i="4"/>
  <c r="AC65" i="4"/>
  <c r="AL65" i="4"/>
  <c r="AK65" i="4"/>
  <c r="AN65" i="4"/>
  <c r="AJ65" i="4"/>
  <c r="AO65" i="4"/>
  <c r="AP65" i="4"/>
  <c r="AQ65" i="4"/>
  <c r="AR65" i="4"/>
  <c r="AS65" i="4"/>
  <c r="AT65" i="4"/>
  <c r="AU65" i="4"/>
  <c r="AV65" i="4"/>
  <c r="AW65" i="4"/>
  <c r="AX65" i="4"/>
  <c r="AY65" i="4"/>
  <c r="AM65" i="4"/>
  <c r="AZ65" i="4"/>
  <c r="BA65" i="4"/>
  <c r="BB65" i="4"/>
  <c r="V66" i="4"/>
  <c r="Y66" i="4"/>
  <c r="AB66" i="4"/>
  <c r="X66" i="4"/>
  <c r="Z66" i="4"/>
  <c r="AC66" i="4"/>
  <c r="AL66" i="4"/>
  <c r="AK66" i="4"/>
  <c r="AN66" i="4"/>
  <c r="AJ66" i="4"/>
  <c r="AO66" i="4"/>
  <c r="AP66" i="4"/>
  <c r="AQ66" i="4"/>
  <c r="AR66" i="4"/>
  <c r="AS66" i="4"/>
  <c r="AT66" i="4"/>
  <c r="AU66" i="4"/>
  <c r="AV66" i="4"/>
  <c r="AW66" i="4"/>
  <c r="AX66" i="4"/>
  <c r="AY66" i="4"/>
  <c r="AM66" i="4"/>
  <c r="AZ66" i="4"/>
  <c r="BA66" i="4"/>
  <c r="BB66" i="4"/>
  <c r="V67" i="4"/>
  <c r="Y67" i="4"/>
  <c r="AB67" i="4"/>
  <c r="X67" i="4"/>
  <c r="Z67" i="4"/>
  <c r="AC67" i="4"/>
  <c r="AL67" i="4"/>
  <c r="AK67" i="4"/>
  <c r="AN67" i="4"/>
  <c r="AJ67" i="4"/>
  <c r="AO67" i="4"/>
  <c r="AP67" i="4"/>
  <c r="AQ67" i="4"/>
  <c r="AR67" i="4"/>
  <c r="AS67" i="4"/>
  <c r="AT67" i="4"/>
  <c r="AU67" i="4"/>
  <c r="AV67" i="4"/>
  <c r="AW67" i="4"/>
  <c r="AX67" i="4"/>
  <c r="AY67" i="4"/>
  <c r="AM67" i="4"/>
  <c r="AZ67" i="4"/>
  <c r="BA67" i="4"/>
  <c r="BB67" i="4"/>
  <c r="S5" i="4"/>
  <c r="T5" i="4"/>
  <c r="V5" i="4"/>
  <c r="Y5" i="4"/>
  <c r="AB5" i="4"/>
  <c r="X5" i="4"/>
  <c r="Z5" i="4"/>
  <c r="AC5" i="4"/>
  <c r="AL5" i="4"/>
  <c r="AK5" i="4"/>
  <c r="AN5" i="4"/>
  <c r="AJ5" i="4"/>
  <c r="AO5" i="4"/>
  <c r="AP5" i="4"/>
  <c r="AQ5" i="4"/>
  <c r="AR5" i="4"/>
  <c r="AM5" i="4"/>
  <c r="AZ5" i="4"/>
  <c r="AS5" i="4"/>
  <c r="BA5" i="4"/>
  <c r="AT5" i="4"/>
  <c r="BB5" i="4"/>
  <c r="S6" i="4"/>
  <c r="T6" i="4"/>
  <c r="V6" i="4"/>
  <c r="Y6" i="4"/>
  <c r="AB6" i="4"/>
  <c r="X6" i="4"/>
  <c r="Z6" i="4"/>
  <c r="AC6" i="4"/>
  <c r="AL6" i="4"/>
  <c r="AK6" i="4"/>
  <c r="AN6" i="4"/>
  <c r="AJ6" i="4"/>
  <c r="AO6" i="4"/>
  <c r="AP6" i="4"/>
  <c r="AQ6" i="4"/>
  <c r="AR6" i="4"/>
  <c r="AM6" i="4"/>
  <c r="AZ6" i="4"/>
  <c r="AS6" i="4"/>
  <c r="BA6" i="4"/>
  <c r="AT6" i="4"/>
  <c r="BB6" i="4"/>
  <c r="S7" i="4"/>
  <c r="T7" i="4"/>
  <c r="V7" i="4"/>
  <c r="Y7" i="4"/>
  <c r="AB7" i="4"/>
  <c r="X7" i="4"/>
  <c r="Z7" i="4"/>
  <c r="AC7" i="4"/>
  <c r="AL7" i="4"/>
  <c r="AK7" i="4"/>
  <c r="AN7" i="4"/>
  <c r="AJ7" i="4"/>
  <c r="AO7" i="4"/>
  <c r="AP7" i="4"/>
  <c r="AQ7" i="4"/>
  <c r="AR7" i="4"/>
  <c r="AM7" i="4"/>
  <c r="AZ7" i="4"/>
  <c r="AS7" i="4"/>
  <c r="BA7" i="4"/>
  <c r="AT7" i="4"/>
  <c r="BB7" i="4"/>
  <c r="S8" i="4"/>
  <c r="T8" i="4"/>
  <c r="V8" i="4"/>
  <c r="Y8" i="4"/>
  <c r="AB8" i="4"/>
  <c r="X8" i="4"/>
  <c r="Z8" i="4"/>
  <c r="AC8" i="4"/>
  <c r="AL8" i="4"/>
  <c r="AK8" i="4"/>
  <c r="AN8" i="4"/>
  <c r="AJ8" i="4"/>
  <c r="AO8" i="4"/>
  <c r="AP8" i="4"/>
  <c r="AQ8" i="4"/>
  <c r="AR8" i="4"/>
  <c r="AM8" i="4"/>
  <c r="AZ8" i="4"/>
  <c r="AS8" i="4"/>
  <c r="BA8" i="4"/>
  <c r="AT8" i="4"/>
  <c r="BB8" i="4"/>
  <c r="S9" i="4"/>
  <c r="T9" i="4"/>
  <c r="V9" i="4"/>
  <c r="Y9" i="4"/>
  <c r="AB9" i="4"/>
  <c r="X9" i="4"/>
  <c r="Z9" i="4"/>
  <c r="AC9" i="4"/>
  <c r="AL9" i="4"/>
  <c r="AK9" i="4"/>
  <c r="AN9" i="4"/>
  <c r="AJ9" i="4"/>
  <c r="AO9" i="4"/>
  <c r="AP9" i="4"/>
  <c r="AQ9" i="4"/>
  <c r="AR9" i="4"/>
  <c r="AM9" i="4"/>
  <c r="AZ9" i="4"/>
  <c r="AS9" i="4"/>
  <c r="BA9" i="4"/>
  <c r="AT9" i="4"/>
  <c r="BB9" i="4"/>
  <c r="S10" i="4"/>
  <c r="T10" i="4"/>
  <c r="V10" i="4"/>
  <c r="Y10" i="4"/>
  <c r="AB10" i="4"/>
  <c r="X10" i="4"/>
  <c r="Z10" i="4"/>
  <c r="AC10" i="4"/>
  <c r="AL10" i="4"/>
  <c r="AK10" i="4"/>
  <c r="AN10" i="4"/>
  <c r="AJ10" i="4"/>
  <c r="AO10" i="4"/>
  <c r="AP10" i="4"/>
  <c r="AQ10" i="4"/>
  <c r="AR10" i="4"/>
  <c r="AM10" i="4"/>
  <c r="AZ10" i="4"/>
  <c r="AS10" i="4"/>
  <c r="BA10" i="4"/>
  <c r="AT10" i="4"/>
  <c r="BB10" i="4"/>
  <c r="S11" i="4"/>
  <c r="T11" i="4"/>
  <c r="V11" i="4"/>
  <c r="Y11" i="4"/>
  <c r="AB11" i="4"/>
  <c r="X11" i="4"/>
  <c r="Z11" i="4"/>
  <c r="AC11" i="4"/>
  <c r="AL11" i="4"/>
  <c r="AK11" i="4"/>
  <c r="AN11" i="4"/>
  <c r="AJ11" i="4"/>
  <c r="AO11" i="4"/>
  <c r="AP11" i="4"/>
  <c r="AQ11" i="4"/>
  <c r="AR11" i="4"/>
  <c r="AM11" i="4"/>
  <c r="AZ11" i="4"/>
  <c r="AS11" i="4"/>
  <c r="BA11" i="4"/>
  <c r="AT11" i="4"/>
  <c r="BB11" i="4"/>
  <c r="S12" i="4"/>
  <c r="T12" i="4"/>
  <c r="V12" i="4"/>
  <c r="Y12" i="4"/>
  <c r="AB12" i="4"/>
  <c r="X12" i="4"/>
  <c r="Z12" i="4"/>
  <c r="AC12" i="4"/>
  <c r="AL12" i="4"/>
  <c r="AK12" i="4"/>
  <c r="AN12" i="4"/>
  <c r="AJ12" i="4"/>
  <c r="AO12" i="4"/>
  <c r="AP12" i="4"/>
  <c r="AQ12" i="4"/>
  <c r="AR12" i="4"/>
  <c r="AM12" i="4"/>
  <c r="AZ12" i="4"/>
  <c r="AS12" i="4"/>
  <c r="BA12" i="4"/>
  <c r="AT12" i="4"/>
  <c r="BB12" i="4"/>
  <c r="S13" i="4"/>
  <c r="T13" i="4"/>
  <c r="V13" i="4"/>
  <c r="Y13" i="4"/>
  <c r="AB13" i="4"/>
  <c r="X13" i="4"/>
  <c r="Z13" i="4"/>
  <c r="AC13" i="4"/>
  <c r="AL13" i="4"/>
  <c r="AK13" i="4"/>
  <c r="AN13" i="4"/>
  <c r="AJ13" i="4"/>
  <c r="AO13" i="4"/>
  <c r="AP13" i="4"/>
  <c r="AQ13" i="4"/>
  <c r="AR13" i="4"/>
  <c r="AM13" i="4"/>
  <c r="AZ13" i="4"/>
  <c r="AS13" i="4"/>
  <c r="BA13" i="4"/>
  <c r="AT13" i="4"/>
  <c r="BB13" i="4"/>
  <c r="S14" i="4"/>
  <c r="T14" i="4"/>
  <c r="V14" i="4"/>
  <c r="Y14" i="4"/>
  <c r="AB14" i="4"/>
  <c r="X14" i="4"/>
  <c r="Z14" i="4"/>
  <c r="AC14" i="4"/>
  <c r="AL14" i="4"/>
  <c r="AK14" i="4"/>
  <c r="AN14" i="4"/>
  <c r="AJ14" i="4"/>
  <c r="AO14" i="4"/>
  <c r="AP14" i="4"/>
  <c r="AQ14" i="4"/>
  <c r="AR14" i="4"/>
  <c r="AM14" i="4"/>
  <c r="AZ14" i="4"/>
  <c r="AS14" i="4"/>
  <c r="BA14" i="4"/>
  <c r="AT14" i="4"/>
  <c r="BB14" i="4"/>
  <c r="S15" i="4"/>
  <c r="T15" i="4"/>
  <c r="V15" i="4"/>
  <c r="Y15" i="4"/>
  <c r="AB15" i="4"/>
  <c r="X15" i="4"/>
  <c r="Z15" i="4"/>
  <c r="AC15" i="4"/>
  <c r="AL15" i="4"/>
  <c r="AK15" i="4"/>
  <c r="AN15" i="4"/>
  <c r="AJ15" i="4"/>
  <c r="AO15" i="4"/>
  <c r="AP15" i="4"/>
  <c r="AQ15" i="4"/>
  <c r="AR15" i="4"/>
  <c r="AM15" i="4"/>
  <c r="AZ15" i="4"/>
  <c r="AS15" i="4"/>
  <c r="BA15" i="4"/>
  <c r="AT15" i="4"/>
  <c r="BB15" i="4"/>
  <c r="S16" i="4"/>
  <c r="T16" i="4"/>
  <c r="V16" i="4"/>
  <c r="Y16" i="4"/>
  <c r="AB16" i="4"/>
  <c r="X16" i="4"/>
  <c r="Z16" i="4"/>
  <c r="AC16" i="4"/>
  <c r="AL16" i="4"/>
  <c r="AK16" i="4"/>
  <c r="AN16" i="4"/>
  <c r="AJ16" i="4"/>
  <c r="AO16" i="4"/>
  <c r="AP16" i="4"/>
  <c r="AQ16" i="4"/>
  <c r="AR16" i="4"/>
  <c r="AM16" i="4"/>
  <c r="AZ16" i="4"/>
  <c r="AS16" i="4"/>
  <c r="BA16" i="4"/>
  <c r="AT16" i="4"/>
  <c r="BB16" i="4"/>
  <c r="S17" i="4"/>
  <c r="T17" i="4"/>
  <c r="V17" i="4"/>
  <c r="Y17" i="4"/>
  <c r="AB17" i="4"/>
  <c r="X17" i="4"/>
  <c r="Z17" i="4"/>
  <c r="AC17" i="4"/>
  <c r="AL17" i="4"/>
  <c r="AK17" i="4"/>
  <c r="AN17" i="4"/>
  <c r="AJ17" i="4"/>
  <c r="AO17" i="4"/>
  <c r="AP17" i="4"/>
  <c r="AQ17" i="4"/>
  <c r="AR17" i="4"/>
  <c r="AM17" i="4"/>
  <c r="AZ17" i="4"/>
  <c r="AS17" i="4"/>
  <c r="BA17" i="4"/>
  <c r="AT17" i="4"/>
  <c r="BB17" i="4"/>
  <c r="S18" i="4"/>
  <c r="T18" i="4"/>
  <c r="V18" i="4"/>
  <c r="Y18" i="4"/>
  <c r="AB18" i="4"/>
  <c r="X18" i="4"/>
  <c r="Z18" i="4"/>
  <c r="AC18" i="4"/>
  <c r="AL18" i="4"/>
  <c r="AK18" i="4"/>
  <c r="AN18" i="4"/>
  <c r="AJ18" i="4"/>
  <c r="AO18" i="4"/>
  <c r="AP18" i="4"/>
  <c r="AQ18" i="4"/>
  <c r="AR18" i="4"/>
  <c r="AM18" i="4"/>
  <c r="AZ18" i="4"/>
  <c r="AS18" i="4"/>
  <c r="BA18" i="4"/>
  <c r="AT18" i="4"/>
  <c r="BB18" i="4"/>
  <c r="S19" i="4"/>
  <c r="T19" i="4"/>
  <c r="V19" i="4"/>
  <c r="Y19" i="4"/>
  <c r="AB19" i="4"/>
  <c r="X19" i="4"/>
  <c r="Z19" i="4"/>
  <c r="AC19" i="4"/>
  <c r="AL19" i="4"/>
  <c r="AK19" i="4"/>
  <c r="AN19" i="4"/>
  <c r="AJ19" i="4"/>
  <c r="AO19" i="4"/>
  <c r="AP19" i="4"/>
  <c r="AQ19" i="4"/>
  <c r="AR19" i="4"/>
  <c r="AM19" i="4"/>
  <c r="AZ19" i="4"/>
  <c r="AS19" i="4"/>
  <c r="BA19" i="4"/>
  <c r="AT19" i="4"/>
  <c r="BB19" i="4"/>
  <c r="S20" i="4"/>
  <c r="T20" i="4"/>
  <c r="V20" i="4"/>
  <c r="Y20" i="4"/>
  <c r="AB20" i="4"/>
  <c r="X20" i="4"/>
  <c r="Z20" i="4"/>
  <c r="AC20" i="4"/>
  <c r="AL20" i="4"/>
  <c r="AK20" i="4"/>
  <c r="AN20" i="4"/>
  <c r="AJ20" i="4"/>
  <c r="AO20" i="4"/>
  <c r="AP20" i="4"/>
  <c r="AQ20" i="4"/>
  <c r="AR20" i="4"/>
  <c r="AM20" i="4"/>
  <c r="AZ20" i="4"/>
  <c r="AS20" i="4"/>
  <c r="BA20" i="4"/>
  <c r="AT20" i="4"/>
  <c r="BB20" i="4"/>
  <c r="S21" i="4"/>
  <c r="T21" i="4"/>
  <c r="V21" i="4"/>
  <c r="Y21" i="4"/>
  <c r="AB21" i="4"/>
  <c r="X21" i="4"/>
  <c r="Z21" i="4"/>
  <c r="AC21" i="4"/>
  <c r="AL21" i="4"/>
  <c r="AK21" i="4"/>
  <c r="AN21" i="4"/>
  <c r="AJ21" i="4"/>
  <c r="AO21" i="4"/>
  <c r="AP21" i="4"/>
  <c r="AQ21" i="4"/>
  <c r="AR21" i="4"/>
  <c r="AM21" i="4"/>
  <c r="AZ21" i="4"/>
  <c r="AS21" i="4"/>
  <c r="BA21" i="4"/>
  <c r="AT21" i="4"/>
  <c r="BB21" i="4"/>
  <c r="S22" i="4"/>
  <c r="T22" i="4"/>
  <c r="V22" i="4"/>
  <c r="Y22" i="4"/>
  <c r="AB22" i="4"/>
  <c r="X22" i="4"/>
  <c r="Z22" i="4"/>
  <c r="AC22" i="4"/>
  <c r="AL22" i="4"/>
  <c r="AK22" i="4"/>
  <c r="AN22" i="4"/>
  <c r="AJ22" i="4"/>
  <c r="AO22" i="4"/>
  <c r="AP22" i="4"/>
  <c r="AQ22" i="4"/>
  <c r="AR22" i="4"/>
  <c r="AM22" i="4"/>
  <c r="AZ22" i="4"/>
  <c r="AS22" i="4"/>
  <c r="BA22" i="4"/>
  <c r="AT22" i="4"/>
  <c r="BB22" i="4"/>
  <c r="S23" i="4"/>
  <c r="T23" i="4"/>
  <c r="V23" i="4"/>
  <c r="Y23" i="4"/>
  <c r="AB23" i="4"/>
  <c r="X23" i="4"/>
  <c r="Z23" i="4"/>
  <c r="AC23" i="4"/>
  <c r="AL23" i="4"/>
  <c r="AK23" i="4"/>
  <c r="AN23" i="4"/>
  <c r="AJ23" i="4"/>
  <c r="AO23" i="4"/>
  <c r="AP23" i="4"/>
  <c r="AQ23" i="4"/>
  <c r="AR23" i="4"/>
  <c r="AM23" i="4"/>
  <c r="AZ23" i="4"/>
  <c r="AS23" i="4"/>
  <c r="BA23" i="4"/>
  <c r="AT23" i="4"/>
  <c r="BB23" i="4"/>
  <c r="S24" i="4"/>
  <c r="T24" i="4"/>
  <c r="V24" i="4"/>
  <c r="Y24" i="4"/>
  <c r="AB24" i="4"/>
  <c r="X24" i="4"/>
  <c r="Z24" i="4"/>
  <c r="AC24" i="4"/>
  <c r="AL24" i="4"/>
  <c r="AK24" i="4"/>
  <c r="AN24" i="4"/>
  <c r="AJ24" i="4"/>
  <c r="AO24" i="4"/>
  <c r="AP24" i="4"/>
  <c r="AQ24" i="4"/>
  <c r="AR24" i="4"/>
  <c r="AM24" i="4"/>
  <c r="AZ24" i="4"/>
  <c r="AS24" i="4"/>
  <c r="BA24" i="4"/>
  <c r="AT24" i="4"/>
  <c r="BB24" i="4"/>
  <c r="S25" i="4"/>
  <c r="T25" i="4"/>
  <c r="V25" i="4"/>
  <c r="Y25" i="4"/>
  <c r="AB25" i="4"/>
  <c r="X25" i="4"/>
  <c r="Z25" i="4"/>
  <c r="AC25" i="4"/>
  <c r="AL25" i="4"/>
  <c r="AK25" i="4"/>
  <c r="AN25" i="4"/>
  <c r="AJ25" i="4"/>
  <c r="AO25" i="4"/>
  <c r="AP25" i="4"/>
  <c r="AQ25" i="4"/>
  <c r="AR25" i="4"/>
  <c r="AM25" i="4"/>
  <c r="AZ25" i="4"/>
  <c r="AS25" i="4"/>
  <c r="BA25" i="4"/>
  <c r="AT25" i="4"/>
  <c r="BB25" i="4"/>
  <c r="S26" i="4"/>
  <c r="T26" i="4"/>
  <c r="V26" i="4"/>
  <c r="Y26" i="4"/>
  <c r="AB26" i="4"/>
  <c r="X26" i="4"/>
  <c r="Z26" i="4"/>
  <c r="AC26" i="4"/>
  <c r="AL26" i="4"/>
  <c r="AK26" i="4"/>
  <c r="AN26" i="4"/>
  <c r="AJ26" i="4"/>
  <c r="AO26" i="4"/>
  <c r="AP26" i="4"/>
  <c r="AQ26" i="4"/>
  <c r="AR26" i="4"/>
  <c r="AM26" i="4"/>
  <c r="AZ26" i="4"/>
  <c r="AS26" i="4"/>
  <c r="BA26" i="4"/>
  <c r="AT26" i="4"/>
  <c r="BB26" i="4"/>
  <c r="S27" i="4"/>
  <c r="T27" i="4"/>
  <c r="V27" i="4"/>
  <c r="Y27" i="4"/>
  <c r="AB27" i="4"/>
  <c r="X27" i="4"/>
  <c r="Z27" i="4"/>
  <c r="AC27" i="4"/>
  <c r="AL27" i="4"/>
  <c r="AK27" i="4"/>
  <c r="AN27" i="4"/>
  <c r="AJ27" i="4"/>
  <c r="AO27" i="4"/>
  <c r="AP27" i="4"/>
  <c r="AQ27" i="4"/>
  <c r="AR27" i="4"/>
  <c r="AM27" i="4"/>
  <c r="AZ27" i="4"/>
  <c r="AS27" i="4"/>
  <c r="BA27" i="4"/>
  <c r="AT27" i="4"/>
  <c r="BB27" i="4"/>
  <c r="S28" i="4"/>
  <c r="T28" i="4"/>
  <c r="V28" i="4"/>
  <c r="Y28" i="4"/>
  <c r="AB28" i="4"/>
  <c r="X28" i="4"/>
  <c r="Z28" i="4"/>
  <c r="AC28" i="4"/>
  <c r="AL28" i="4"/>
  <c r="AK28" i="4"/>
  <c r="AN28" i="4"/>
  <c r="AJ28" i="4"/>
  <c r="AO28" i="4"/>
  <c r="AP28" i="4"/>
  <c r="AQ28" i="4"/>
  <c r="AR28" i="4"/>
  <c r="AM28" i="4"/>
  <c r="AZ28" i="4"/>
  <c r="AS28" i="4"/>
  <c r="BA28" i="4"/>
  <c r="AT28" i="4"/>
  <c r="BB28" i="4"/>
  <c r="S29" i="4"/>
  <c r="T29" i="4"/>
  <c r="V29" i="4"/>
  <c r="Y29" i="4"/>
  <c r="AB29" i="4"/>
  <c r="X29" i="4"/>
  <c r="Z29" i="4"/>
  <c r="AC29" i="4"/>
  <c r="AL29" i="4"/>
  <c r="AK29" i="4"/>
  <c r="AN29" i="4"/>
  <c r="AJ29" i="4"/>
  <c r="AO29" i="4"/>
  <c r="AP29" i="4"/>
  <c r="AQ29" i="4"/>
  <c r="AR29" i="4"/>
  <c r="AM29" i="4"/>
  <c r="AZ29" i="4"/>
  <c r="AS29" i="4"/>
  <c r="BA29" i="4"/>
  <c r="AT29" i="4"/>
  <c r="BB29" i="4"/>
  <c r="S30" i="4"/>
  <c r="T30" i="4"/>
  <c r="V30" i="4"/>
  <c r="Y30" i="4"/>
  <c r="AB30" i="4"/>
  <c r="X30" i="4"/>
  <c r="Z30" i="4"/>
  <c r="AC30" i="4"/>
  <c r="AL30" i="4"/>
  <c r="AK30" i="4"/>
  <c r="AN30" i="4"/>
  <c r="AJ30" i="4"/>
  <c r="AO30" i="4"/>
  <c r="AP30" i="4"/>
  <c r="AQ30" i="4"/>
  <c r="AR30" i="4"/>
  <c r="AM30" i="4"/>
  <c r="AZ30" i="4"/>
  <c r="AS30" i="4"/>
  <c r="BA30" i="4"/>
  <c r="AT30" i="4"/>
  <c r="BB30" i="4"/>
  <c r="S31" i="4"/>
  <c r="T31" i="4"/>
  <c r="V31" i="4"/>
  <c r="Y31" i="4"/>
  <c r="AB31" i="4"/>
  <c r="X31" i="4"/>
  <c r="Z31" i="4"/>
  <c r="AC31" i="4"/>
  <c r="AL31" i="4"/>
  <c r="AK31" i="4"/>
  <c r="AN31" i="4"/>
  <c r="AJ31" i="4"/>
  <c r="AO31" i="4"/>
  <c r="AP31" i="4"/>
  <c r="AQ31" i="4"/>
  <c r="AR31" i="4"/>
  <c r="AM31" i="4"/>
  <c r="AZ31" i="4"/>
  <c r="AS31" i="4"/>
  <c r="BA31" i="4"/>
  <c r="AT31" i="4"/>
  <c r="BB31" i="4"/>
  <c r="S32" i="4"/>
  <c r="T32" i="4"/>
  <c r="V32" i="4"/>
  <c r="Y32" i="4"/>
  <c r="AB32" i="4"/>
  <c r="X32" i="4"/>
  <c r="Z32" i="4"/>
  <c r="AC32" i="4"/>
  <c r="AL32" i="4"/>
  <c r="AK32" i="4"/>
  <c r="AN32" i="4"/>
  <c r="AJ32" i="4"/>
  <c r="AO32" i="4"/>
  <c r="AP32" i="4"/>
  <c r="AQ32" i="4"/>
  <c r="AR32" i="4"/>
  <c r="AM32" i="4"/>
  <c r="AZ32" i="4"/>
  <c r="AS32" i="4"/>
  <c r="BA32" i="4"/>
  <c r="AT32" i="4"/>
  <c r="BB32" i="4"/>
  <c r="S33" i="4"/>
  <c r="T33" i="4"/>
  <c r="V33" i="4"/>
  <c r="Y33" i="4"/>
  <c r="AB33" i="4"/>
  <c r="X33" i="4"/>
  <c r="Z33" i="4"/>
  <c r="AC33" i="4"/>
  <c r="AL33" i="4"/>
  <c r="AK33" i="4"/>
  <c r="AN33" i="4"/>
  <c r="AJ33" i="4"/>
  <c r="AO33" i="4"/>
  <c r="AP33" i="4"/>
  <c r="AQ33" i="4"/>
  <c r="AR33" i="4"/>
  <c r="AM33" i="4"/>
  <c r="AZ33" i="4"/>
  <c r="AS33" i="4"/>
  <c r="BA33" i="4"/>
  <c r="AT33" i="4"/>
  <c r="BB33" i="4"/>
  <c r="S34" i="4"/>
  <c r="T34" i="4"/>
  <c r="V34" i="4"/>
  <c r="Y34" i="4"/>
  <c r="AB34" i="4"/>
  <c r="X34" i="4"/>
  <c r="Z34" i="4"/>
  <c r="AC34" i="4"/>
  <c r="AL34" i="4"/>
  <c r="AK34" i="4"/>
  <c r="AN34" i="4"/>
  <c r="AJ34" i="4"/>
  <c r="AO34" i="4"/>
  <c r="AP34" i="4"/>
  <c r="AQ34" i="4"/>
  <c r="AR34" i="4"/>
  <c r="AM34" i="4"/>
  <c r="AZ34" i="4"/>
  <c r="AS34" i="4"/>
  <c r="BA34" i="4"/>
  <c r="AT34" i="4"/>
  <c r="BB34" i="4"/>
  <c r="S4" i="4"/>
  <c r="T4" i="4"/>
  <c r="V4" i="4"/>
  <c r="Y4" i="4"/>
  <c r="AB4" i="4"/>
  <c r="AK4" i="4"/>
  <c r="X4" i="4"/>
  <c r="Z4" i="4"/>
  <c r="AC4" i="4"/>
  <c r="AJ4" i="4"/>
  <c r="AP4" i="4"/>
  <c r="AL4" i="4"/>
  <c r="AN4" i="4"/>
  <c r="AO4" i="4"/>
  <c r="AQ4" i="4"/>
  <c r="AT4" i="4"/>
  <c r="AM4" i="4"/>
  <c r="BB4" i="4"/>
  <c r="AS4" i="4"/>
  <c r="BA4" i="4"/>
  <c r="AR4" i="4"/>
  <c r="AZ4" i="4"/>
  <c r="S3" i="4"/>
  <c r="T3" i="4"/>
  <c r="V3" i="4"/>
  <c r="Y3" i="4"/>
  <c r="AB3" i="4"/>
  <c r="AK3" i="4"/>
  <c r="X3" i="4"/>
  <c r="Z3" i="4"/>
  <c r="AC3" i="4"/>
  <c r="AJ3" i="4"/>
  <c r="AP3" i="4"/>
  <c r="AL3" i="4"/>
  <c r="AN3" i="4"/>
  <c r="AO3" i="4"/>
  <c r="AQ3" i="4"/>
  <c r="AT3" i="4"/>
  <c r="AM3" i="4"/>
  <c r="BB3" i="4"/>
  <c r="AS3" i="4"/>
  <c r="BA3" i="4"/>
  <c r="AR3" i="4"/>
  <c r="AZ3" i="4"/>
  <c r="AV5" i="4"/>
  <c r="AW5" i="4"/>
  <c r="AX5" i="4"/>
  <c r="AY5" i="4"/>
  <c r="AV6" i="4"/>
  <c r="AW6" i="4"/>
  <c r="AX6" i="4"/>
  <c r="AY6" i="4"/>
  <c r="AV7" i="4"/>
  <c r="AW7" i="4"/>
  <c r="AX7" i="4"/>
  <c r="AY7" i="4"/>
  <c r="AV8" i="4"/>
  <c r="AW8" i="4"/>
  <c r="AX8" i="4"/>
  <c r="AY8" i="4"/>
  <c r="AV9" i="4"/>
  <c r="AW9" i="4"/>
  <c r="AX9" i="4"/>
  <c r="AY9" i="4"/>
  <c r="AV10" i="4"/>
  <c r="AW10" i="4"/>
  <c r="AX10" i="4"/>
  <c r="AY10" i="4"/>
  <c r="AV11" i="4"/>
  <c r="AW11" i="4"/>
  <c r="AX11" i="4"/>
  <c r="AY11" i="4"/>
  <c r="AV12" i="4"/>
  <c r="AW12" i="4"/>
  <c r="AX12" i="4"/>
  <c r="AY12" i="4"/>
  <c r="AV13" i="4"/>
  <c r="AW13" i="4"/>
  <c r="AX13" i="4"/>
  <c r="AY13" i="4"/>
  <c r="AV14" i="4"/>
  <c r="AW14" i="4"/>
  <c r="AX14" i="4"/>
  <c r="AY14" i="4"/>
  <c r="AV15" i="4"/>
  <c r="AW15" i="4"/>
  <c r="AX15" i="4"/>
  <c r="AY15" i="4"/>
  <c r="AV16" i="4"/>
  <c r="AW16" i="4"/>
  <c r="AX16" i="4"/>
  <c r="AY16" i="4"/>
  <c r="AV17" i="4"/>
  <c r="AW17" i="4"/>
  <c r="AX17" i="4"/>
  <c r="AY17" i="4"/>
  <c r="AV18" i="4"/>
  <c r="AW18" i="4"/>
  <c r="AX18" i="4"/>
  <c r="AY18" i="4"/>
  <c r="AV19" i="4"/>
  <c r="AW19" i="4"/>
  <c r="AX19" i="4"/>
  <c r="AY19" i="4"/>
  <c r="AV20" i="4"/>
  <c r="AW20" i="4"/>
  <c r="AX20" i="4"/>
  <c r="AY20" i="4"/>
  <c r="AV21" i="4"/>
  <c r="AW21" i="4"/>
  <c r="AX21" i="4"/>
  <c r="AY21" i="4"/>
  <c r="AV22" i="4"/>
  <c r="AW22" i="4"/>
  <c r="AX22" i="4"/>
  <c r="AY22" i="4"/>
  <c r="AV23" i="4"/>
  <c r="AW23" i="4"/>
  <c r="AX23" i="4"/>
  <c r="AY23" i="4"/>
  <c r="AV24" i="4"/>
  <c r="AW24" i="4"/>
  <c r="AX24" i="4"/>
  <c r="AY24" i="4"/>
  <c r="AV25" i="4"/>
  <c r="AW25" i="4"/>
  <c r="AX25" i="4"/>
  <c r="AY25" i="4"/>
  <c r="AV26" i="4"/>
  <c r="AW26" i="4"/>
  <c r="AX26" i="4"/>
  <c r="AY26" i="4"/>
  <c r="AV27" i="4"/>
  <c r="AW27" i="4"/>
  <c r="AX27" i="4"/>
  <c r="AY27" i="4"/>
  <c r="AV28" i="4"/>
  <c r="AW28" i="4"/>
  <c r="AX28" i="4"/>
  <c r="AY28" i="4"/>
  <c r="AV29" i="4"/>
  <c r="AW29" i="4"/>
  <c r="AX29" i="4"/>
  <c r="AY29" i="4"/>
  <c r="AV30" i="4"/>
  <c r="AW30" i="4"/>
  <c r="AX30" i="4"/>
  <c r="AY30" i="4"/>
  <c r="AV31" i="4"/>
  <c r="AW31" i="4"/>
  <c r="AX31" i="4"/>
  <c r="AY31" i="4"/>
  <c r="AV32" i="4"/>
  <c r="AW32" i="4"/>
  <c r="AX32" i="4"/>
  <c r="AY32" i="4"/>
  <c r="AV33" i="4"/>
  <c r="AW33" i="4"/>
  <c r="AX33" i="4"/>
  <c r="AY33" i="4"/>
  <c r="AV34" i="4"/>
  <c r="AW34" i="4"/>
  <c r="AX34" i="4"/>
  <c r="AY34" i="4"/>
  <c r="AV4" i="4"/>
  <c r="AW4" i="4"/>
  <c r="AX4" i="4"/>
  <c r="AY4" i="4"/>
  <c r="AX3" i="4"/>
  <c r="AW3" i="4"/>
  <c r="AV3" i="4"/>
  <c r="AU7" i="4"/>
  <c r="AU8" i="4"/>
  <c r="AU9" i="4"/>
  <c r="AU10" i="4"/>
  <c r="AU11" i="4"/>
  <c r="AU12" i="4"/>
  <c r="AU13" i="4"/>
  <c r="AU14" i="4"/>
  <c r="AU15" i="4"/>
  <c r="AU16" i="4"/>
  <c r="AU17" i="4"/>
  <c r="AU18" i="4"/>
  <c r="AU19" i="4"/>
  <c r="AU20" i="4"/>
  <c r="AU21" i="4"/>
  <c r="AU22" i="4"/>
  <c r="AU23" i="4"/>
  <c r="AU24" i="4"/>
  <c r="AU25" i="4"/>
  <c r="AU26" i="4"/>
  <c r="AU27" i="4"/>
  <c r="AU28" i="4"/>
  <c r="AU29" i="4"/>
  <c r="AU30" i="4"/>
  <c r="AU31" i="4"/>
  <c r="AU32" i="4"/>
  <c r="AU33" i="4"/>
  <c r="AU34" i="4"/>
  <c r="AU6" i="4"/>
  <c r="AU5" i="4"/>
  <c r="AU4" i="4"/>
  <c r="AU3" i="4"/>
  <c r="AG5" i="4"/>
  <c r="AF5" i="4"/>
  <c r="AH5" i="4"/>
  <c r="AD5" i="4"/>
  <c r="AG6" i="4"/>
  <c r="AF6" i="4"/>
  <c r="AH6" i="4"/>
  <c r="AD6" i="4"/>
  <c r="AG7" i="4"/>
  <c r="AF7" i="4"/>
  <c r="AH7" i="4"/>
  <c r="AD7" i="4"/>
  <c r="AG8" i="4"/>
  <c r="AF8" i="4"/>
  <c r="AH8" i="4"/>
  <c r="AD8" i="4"/>
  <c r="AG9" i="4"/>
  <c r="AF9" i="4"/>
  <c r="AH9" i="4"/>
  <c r="AD9" i="4"/>
  <c r="AG10" i="4"/>
  <c r="AF10" i="4"/>
  <c r="AH10" i="4"/>
  <c r="AD10" i="4"/>
  <c r="AG11" i="4"/>
  <c r="AF11" i="4"/>
  <c r="AH11" i="4"/>
  <c r="AD11" i="4"/>
  <c r="AG12" i="4"/>
  <c r="AF12" i="4"/>
  <c r="AH12" i="4"/>
  <c r="AD12" i="4"/>
  <c r="AG13" i="4"/>
  <c r="AF13" i="4"/>
  <c r="AH13" i="4"/>
  <c r="AD13" i="4"/>
  <c r="AG14" i="4"/>
  <c r="AF14" i="4"/>
  <c r="AH14" i="4"/>
  <c r="AD14" i="4"/>
  <c r="AG15" i="4"/>
  <c r="AF15" i="4"/>
  <c r="AH15" i="4"/>
  <c r="AD15" i="4"/>
  <c r="AG16" i="4"/>
  <c r="AF16" i="4"/>
  <c r="AH16" i="4"/>
  <c r="AD16" i="4"/>
  <c r="AG17" i="4"/>
  <c r="AF17" i="4"/>
  <c r="AH17" i="4"/>
  <c r="AD17" i="4"/>
  <c r="AG18" i="4"/>
  <c r="AF18" i="4"/>
  <c r="AH18" i="4"/>
  <c r="AD18" i="4"/>
  <c r="AG19" i="4"/>
  <c r="AF19" i="4"/>
  <c r="AH19" i="4"/>
  <c r="AD19" i="4"/>
  <c r="AG20" i="4"/>
  <c r="AF20" i="4"/>
  <c r="AH20" i="4"/>
  <c r="AD20" i="4"/>
  <c r="AG21" i="4"/>
  <c r="AF21" i="4"/>
  <c r="AH21" i="4"/>
  <c r="AD21" i="4"/>
  <c r="AG22" i="4"/>
  <c r="AF22" i="4"/>
  <c r="AH22" i="4"/>
  <c r="AD22" i="4"/>
  <c r="AG23" i="4"/>
  <c r="AF23" i="4"/>
  <c r="AH23" i="4"/>
  <c r="AD23" i="4"/>
  <c r="AG24" i="4"/>
  <c r="AF24" i="4"/>
  <c r="AH24" i="4"/>
  <c r="AD24" i="4"/>
  <c r="AG25" i="4"/>
  <c r="AF25" i="4"/>
  <c r="AH25" i="4"/>
  <c r="AD25" i="4"/>
  <c r="AG26" i="4"/>
  <c r="AF26" i="4"/>
  <c r="AH26" i="4"/>
  <c r="AD26" i="4"/>
  <c r="AG27" i="4"/>
  <c r="AF27" i="4"/>
  <c r="AH27" i="4"/>
  <c r="AD27" i="4"/>
  <c r="AG28" i="4"/>
  <c r="AF28" i="4"/>
  <c r="AH28" i="4"/>
  <c r="AD28" i="4"/>
  <c r="AG29" i="4"/>
  <c r="AF29" i="4"/>
  <c r="AH29" i="4"/>
  <c r="AD29" i="4"/>
  <c r="AG30" i="4"/>
  <c r="AF30" i="4"/>
  <c r="AH30" i="4"/>
  <c r="AD30" i="4"/>
  <c r="AG31" i="4"/>
  <c r="AF31" i="4"/>
  <c r="AH31" i="4"/>
  <c r="AD31" i="4"/>
  <c r="AG32" i="4"/>
  <c r="AF32" i="4"/>
  <c r="AH32" i="4"/>
  <c r="AD32" i="4"/>
  <c r="AG33" i="4"/>
  <c r="AF33" i="4"/>
  <c r="AH33" i="4"/>
  <c r="AD33" i="4"/>
  <c r="AG34" i="4"/>
  <c r="AF34" i="4"/>
  <c r="AH34" i="4"/>
  <c r="AD34" i="4"/>
  <c r="AG4" i="4"/>
  <c r="AF4" i="4"/>
  <c r="AH4" i="4"/>
  <c r="AD4" i="4"/>
  <c r="AG3" i="4"/>
  <c r="AF3" i="4"/>
  <c r="AH3" i="4"/>
  <c r="AD3" i="4"/>
  <c r="D5" i="4"/>
  <c r="M5" i="4"/>
  <c r="H5" i="4"/>
  <c r="I5" i="4"/>
  <c r="N5" i="4"/>
  <c r="Q5" i="4"/>
  <c r="R5" i="4"/>
  <c r="O5" i="4"/>
  <c r="P5" i="4"/>
  <c r="D6" i="4"/>
  <c r="M6" i="4"/>
  <c r="H6" i="4"/>
  <c r="I6" i="4"/>
  <c r="N6" i="4"/>
  <c r="Q6" i="4"/>
  <c r="R6" i="4"/>
  <c r="O6" i="4"/>
  <c r="P6" i="4"/>
  <c r="D7" i="4"/>
  <c r="M7" i="4"/>
  <c r="H7" i="4"/>
  <c r="I7" i="4"/>
  <c r="N7" i="4"/>
  <c r="Q7" i="4"/>
  <c r="R7" i="4"/>
  <c r="O7" i="4"/>
  <c r="P7" i="4"/>
  <c r="D8" i="4"/>
  <c r="M8" i="4"/>
  <c r="H8" i="4"/>
  <c r="I8" i="4"/>
  <c r="N8" i="4"/>
  <c r="Q8" i="4"/>
  <c r="R8" i="4"/>
  <c r="O8" i="4"/>
  <c r="P8" i="4"/>
  <c r="D9" i="4"/>
  <c r="M9" i="4"/>
  <c r="H9" i="4"/>
  <c r="I9" i="4"/>
  <c r="N9" i="4"/>
  <c r="Q9" i="4"/>
  <c r="R9" i="4"/>
  <c r="O9" i="4"/>
  <c r="P9" i="4"/>
  <c r="D10" i="4"/>
  <c r="M10" i="4"/>
  <c r="H10" i="4"/>
  <c r="I10" i="4"/>
  <c r="N10" i="4"/>
  <c r="Q10" i="4"/>
  <c r="R10" i="4"/>
  <c r="O10" i="4"/>
  <c r="P10" i="4"/>
  <c r="D11" i="4"/>
  <c r="M11" i="4"/>
  <c r="H11" i="4"/>
  <c r="I11" i="4"/>
  <c r="N11" i="4"/>
  <c r="Q11" i="4"/>
  <c r="R11" i="4"/>
  <c r="O11" i="4"/>
  <c r="P11" i="4"/>
  <c r="D12" i="4"/>
  <c r="M12" i="4"/>
  <c r="H12" i="4"/>
  <c r="I12" i="4"/>
  <c r="N12" i="4"/>
  <c r="Q12" i="4"/>
  <c r="R12" i="4"/>
  <c r="O12" i="4"/>
  <c r="P12" i="4"/>
  <c r="D13" i="4"/>
  <c r="M13" i="4"/>
  <c r="H13" i="4"/>
  <c r="I13" i="4"/>
  <c r="N13" i="4"/>
  <c r="Q13" i="4"/>
  <c r="R13" i="4"/>
  <c r="O13" i="4"/>
  <c r="P13" i="4"/>
  <c r="D14" i="4"/>
  <c r="M14" i="4"/>
  <c r="H14" i="4"/>
  <c r="I14" i="4"/>
  <c r="N14" i="4"/>
  <c r="Q14" i="4"/>
  <c r="R14" i="4"/>
  <c r="O14" i="4"/>
  <c r="P14" i="4"/>
  <c r="D15" i="4"/>
  <c r="M15" i="4"/>
  <c r="H15" i="4"/>
  <c r="I15" i="4"/>
  <c r="N15" i="4"/>
  <c r="Q15" i="4"/>
  <c r="R15" i="4"/>
  <c r="O15" i="4"/>
  <c r="P15" i="4"/>
  <c r="D16" i="4"/>
  <c r="M16" i="4"/>
  <c r="H16" i="4"/>
  <c r="I16" i="4"/>
  <c r="N16" i="4"/>
  <c r="Q16" i="4"/>
  <c r="R16" i="4"/>
  <c r="O16" i="4"/>
  <c r="P16" i="4"/>
  <c r="D17" i="4"/>
  <c r="M17" i="4"/>
  <c r="H17" i="4"/>
  <c r="I17" i="4"/>
  <c r="N17" i="4"/>
  <c r="Q17" i="4"/>
  <c r="R17" i="4"/>
  <c r="O17" i="4"/>
  <c r="P17" i="4"/>
  <c r="D18" i="4"/>
  <c r="M18" i="4"/>
  <c r="H18" i="4"/>
  <c r="I18" i="4"/>
  <c r="N18" i="4"/>
  <c r="Q18" i="4"/>
  <c r="R18" i="4"/>
  <c r="O18" i="4"/>
  <c r="P18" i="4"/>
  <c r="D19" i="4"/>
  <c r="M19" i="4"/>
  <c r="H19" i="4"/>
  <c r="I19" i="4"/>
  <c r="N19" i="4"/>
  <c r="Q19" i="4"/>
  <c r="R19" i="4"/>
  <c r="O19" i="4"/>
  <c r="P19" i="4"/>
  <c r="D20" i="4"/>
  <c r="M20" i="4"/>
  <c r="H20" i="4"/>
  <c r="I20" i="4"/>
  <c r="N20" i="4"/>
  <c r="Q20" i="4"/>
  <c r="R20" i="4"/>
  <c r="O20" i="4"/>
  <c r="P20" i="4"/>
  <c r="D21" i="4"/>
  <c r="M21" i="4"/>
  <c r="H21" i="4"/>
  <c r="I21" i="4"/>
  <c r="N21" i="4"/>
  <c r="Q21" i="4"/>
  <c r="R21" i="4"/>
  <c r="O21" i="4"/>
  <c r="P21" i="4"/>
  <c r="D22" i="4"/>
  <c r="M22" i="4"/>
  <c r="H22" i="4"/>
  <c r="I22" i="4"/>
  <c r="N22" i="4"/>
  <c r="Q22" i="4"/>
  <c r="R22" i="4"/>
  <c r="O22" i="4"/>
  <c r="P22" i="4"/>
  <c r="D23" i="4"/>
  <c r="M23" i="4"/>
  <c r="H23" i="4"/>
  <c r="I23" i="4"/>
  <c r="N23" i="4"/>
  <c r="Q23" i="4"/>
  <c r="R23" i="4"/>
  <c r="O23" i="4"/>
  <c r="P23" i="4"/>
  <c r="D24" i="4"/>
  <c r="M24" i="4"/>
  <c r="H24" i="4"/>
  <c r="I24" i="4"/>
  <c r="N24" i="4"/>
  <c r="Q24" i="4"/>
  <c r="R24" i="4"/>
  <c r="O24" i="4"/>
  <c r="P24" i="4"/>
  <c r="D25" i="4"/>
  <c r="M25" i="4"/>
  <c r="H25" i="4"/>
  <c r="I25" i="4"/>
  <c r="N25" i="4"/>
  <c r="Q25" i="4"/>
  <c r="R25" i="4"/>
  <c r="O25" i="4"/>
  <c r="P25" i="4"/>
  <c r="D26" i="4"/>
  <c r="M26" i="4"/>
  <c r="H26" i="4"/>
  <c r="I26" i="4"/>
  <c r="N26" i="4"/>
  <c r="Q26" i="4"/>
  <c r="R26" i="4"/>
  <c r="O26" i="4"/>
  <c r="P26" i="4"/>
  <c r="D27" i="4"/>
  <c r="M27" i="4"/>
  <c r="H27" i="4"/>
  <c r="I27" i="4"/>
  <c r="N27" i="4"/>
  <c r="Q27" i="4"/>
  <c r="R27" i="4"/>
  <c r="O27" i="4"/>
  <c r="P27" i="4"/>
  <c r="D28" i="4"/>
  <c r="M28" i="4"/>
  <c r="H28" i="4"/>
  <c r="I28" i="4"/>
  <c r="N28" i="4"/>
  <c r="Q28" i="4"/>
  <c r="R28" i="4"/>
  <c r="O28" i="4"/>
  <c r="P28" i="4"/>
  <c r="D29" i="4"/>
  <c r="M29" i="4"/>
  <c r="H29" i="4"/>
  <c r="I29" i="4"/>
  <c r="N29" i="4"/>
  <c r="Q29" i="4"/>
  <c r="R29" i="4"/>
  <c r="O29" i="4"/>
  <c r="P29" i="4"/>
  <c r="D30" i="4"/>
  <c r="M30" i="4"/>
  <c r="H30" i="4"/>
  <c r="I30" i="4"/>
  <c r="N30" i="4"/>
  <c r="Q30" i="4"/>
  <c r="R30" i="4"/>
  <c r="O30" i="4"/>
  <c r="P30" i="4"/>
  <c r="D31" i="4"/>
  <c r="M31" i="4"/>
  <c r="H31" i="4"/>
  <c r="I31" i="4"/>
  <c r="N31" i="4"/>
  <c r="Q31" i="4"/>
  <c r="R31" i="4"/>
  <c r="O31" i="4"/>
  <c r="P31" i="4"/>
  <c r="D32" i="4"/>
  <c r="M32" i="4"/>
  <c r="H32" i="4"/>
  <c r="I32" i="4"/>
  <c r="N32" i="4"/>
  <c r="Q32" i="4"/>
  <c r="R32" i="4"/>
  <c r="O32" i="4"/>
  <c r="P32" i="4"/>
  <c r="D33" i="4"/>
  <c r="M33" i="4"/>
  <c r="H33" i="4"/>
  <c r="I33" i="4"/>
  <c r="N33" i="4"/>
  <c r="Q33" i="4"/>
  <c r="R33" i="4"/>
  <c r="O33" i="4"/>
  <c r="P33" i="4"/>
  <c r="D34" i="4"/>
  <c r="M34" i="4"/>
  <c r="H34" i="4"/>
  <c r="I34" i="4"/>
  <c r="N34" i="4"/>
  <c r="Q34" i="4"/>
  <c r="R34" i="4"/>
  <c r="O34" i="4"/>
  <c r="P34" i="4"/>
  <c r="U5" i="4"/>
  <c r="W5" i="4"/>
  <c r="D4" i="4"/>
  <c r="M4" i="4"/>
  <c r="H4" i="4"/>
  <c r="I4" i="4"/>
  <c r="N4" i="4"/>
  <c r="O4" i="4"/>
  <c r="Q4" i="4"/>
  <c r="R4" i="4"/>
  <c r="P4" i="4"/>
  <c r="U4" i="4"/>
  <c r="W4" i="4"/>
  <c r="D3" i="4"/>
  <c r="M3" i="4"/>
  <c r="H3" i="4"/>
  <c r="I3" i="4"/>
  <c r="N3" i="4"/>
  <c r="P3" i="4"/>
  <c r="O3" i="4"/>
  <c r="F35" i="4"/>
  <c r="D67" i="4"/>
  <c r="M67" i="4"/>
  <c r="H67" i="4"/>
  <c r="I67" i="4"/>
  <c r="N67" i="4"/>
  <c r="O67" i="4"/>
  <c r="Q67" i="4"/>
  <c r="P67" i="4"/>
  <c r="B67" i="4"/>
  <c r="AH67" i="4"/>
  <c r="AD67" i="4"/>
  <c r="AG67" i="4"/>
  <c r="AF67" i="4"/>
  <c r="BK67" i="4"/>
  <c r="BL67" i="4"/>
  <c r="BM67" i="4"/>
  <c r="BT67" i="4"/>
  <c r="BN67" i="4"/>
  <c r="BO67" i="4"/>
  <c r="BP67" i="4"/>
  <c r="BQ67" i="4"/>
  <c r="BR67" i="4"/>
  <c r="BS67" i="4"/>
  <c r="BE67" i="4"/>
  <c r="BF67" i="4"/>
  <c r="BC67" i="4"/>
  <c r="BG67" i="4"/>
  <c r="BH67" i="4"/>
  <c r="BI67" i="4"/>
  <c r="BJ67" i="4"/>
  <c r="AI67" i="4"/>
  <c r="AE67" i="4"/>
  <c r="U67" i="4"/>
  <c r="W67" i="4"/>
  <c r="D66" i="4"/>
  <c r="M66" i="4"/>
  <c r="H66" i="4"/>
  <c r="I66" i="4"/>
  <c r="N66" i="4"/>
  <c r="O66" i="4"/>
  <c r="Q66" i="4"/>
  <c r="P66" i="4"/>
  <c r="B66" i="4"/>
  <c r="AH66" i="4"/>
  <c r="AD66" i="4"/>
  <c r="AG66" i="4"/>
  <c r="AF66" i="4"/>
  <c r="BK66" i="4"/>
  <c r="BL66" i="4"/>
  <c r="BM66" i="4"/>
  <c r="BT66" i="4"/>
  <c r="BN66" i="4"/>
  <c r="BO66" i="4"/>
  <c r="BP66" i="4"/>
  <c r="BQ66" i="4"/>
  <c r="BR66" i="4"/>
  <c r="BS66" i="4"/>
  <c r="BE66" i="4"/>
  <c r="BF66" i="4"/>
  <c r="BC66" i="4"/>
  <c r="BG66" i="4"/>
  <c r="BH66" i="4"/>
  <c r="BI66" i="4"/>
  <c r="BJ66" i="4"/>
  <c r="AI66" i="4"/>
  <c r="AE66" i="4"/>
  <c r="U66" i="4"/>
  <c r="W66" i="4"/>
  <c r="D65" i="4"/>
  <c r="M65" i="4"/>
  <c r="H65" i="4"/>
  <c r="I65" i="4"/>
  <c r="N65" i="4"/>
  <c r="O65" i="4"/>
  <c r="Q65" i="4"/>
  <c r="P65" i="4"/>
  <c r="B65" i="4"/>
  <c r="AH65" i="4"/>
  <c r="AD65" i="4"/>
  <c r="AG65" i="4"/>
  <c r="AF65" i="4"/>
  <c r="BK65" i="4"/>
  <c r="BL65" i="4"/>
  <c r="BM65" i="4"/>
  <c r="BT65" i="4"/>
  <c r="BN65" i="4"/>
  <c r="BO65" i="4"/>
  <c r="BP65" i="4"/>
  <c r="BQ65" i="4"/>
  <c r="BR65" i="4"/>
  <c r="BS65" i="4"/>
  <c r="BE65" i="4"/>
  <c r="BF65" i="4"/>
  <c r="BC65" i="4"/>
  <c r="BG65" i="4"/>
  <c r="BH65" i="4"/>
  <c r="BI65" i="4"/>
  <c r="BJ65" i="4"/>
  <c r="AI65" i="4"/>
  <c r="AE65" i="4"/>
  <c r="U65" i="4"/>
  <c r="W65" i="4"/>
  <c r="D64" i="4"/>
  <c r="M64" i="4"/>
  <c r="H64" i="4"/>
  <c r="I64" i="4"/>
  <c r="N64" i="4"/>
  <c r="O64" i="4"/>
  <c r="Q64" i="4"/>
  <c r="P64" i="4"/>
  <c r="B64" i="4"/>
  <c r="AH64" i="4"/>
  <c r="AD64" i="4"/>
  <c r="AG64" i="4"/>
  <c r="AF64" i="4"/>
  <c r="BK64" i="4"/>
  <c r="BL64" i="4"/>
  <c r="BM64" i="4"/>
  <c r="BT64" i="4"/>
  <c r="BN64" i="4"/>
  <c r="BO64" i="4"/>
  <c r="BP64" i="4"/>
  <c r="BQ64" i="4"/>
  <c r="BR64" i="4"/>
  <c r="BS64" i="4"/>
  <c r="BE64" i="4"/>
  <c r="BF64" i="4"/>
  <c r="BC64" i="4"/>
  <c r="BG64" i="4"/>
  <c r="BH64" i="4"/>
  <c r="BI64" i="4"/>
  <c r="BJ64" i="4"/>
  <c r="AI64" i="4"/>
  <c r="AE64" i="4"/>
  <c r="U64" i="4"/>
  <c r="W64" i="4"/>
  <c r="D63" i="4"/>
  <c r="M63" i="4"/>
  <c r="H63" i="4"/>
  <c r="I63" i="4"/>
  <c r="N63" i="4"/>
  <c r="O63" i="4"/>
  <c r="Q63" i="4"/>
  <c r="P63" i="4"/>
  <c r="B63" i="4"/>
  <c r="AH63" i="4"/>
  <c r="AD63" i="4"/>
  <c r="AG63" i="4"/>
  <c r="AF63" i="4"/>
  <c r="BK63" i="4"/>
  <c r="BL63" i="4"/>
  <c r="BM63" i="4"/>
  <c r="BT63" i="4"/>
  <c r="BN63" i="4"/>
  <c r="BO63" i="4"/>
  <c r="BP63" i="4"/>
  <c r="BQ63" i="4"/>
  <c r="BR63" i="4"/>
  <c r="BS63" i="4"/>
  <c r="BE63" i="4"/>
  <c r="BF63" i="4"/>
  <c r="BC63" i="4"/>
  <c r="BG63" i="4"/>
  <c r="BH63" i="4"/>
  <c r="BI63" i="4"/>
  <c r="BJ63" i="4"/>
  <c r="AI63" i="4"/>
  <c r="AE63" i="4"/>
  <c r="U63" i="4"/>
  <c r="W63" i="4"/>
  <c r="D62" i="4"/>
  <c r="M62" i="4"/>
  <c r="H62" i="4"/>
  <c r="I62" i="4"/>
  <c r="N62" i="4"/>
  <c r="O62" i="4"/>
  <c r="Q62" i="4"/>
  <c r="P62" i="4"/>
  <c r="B62" i="4"/>
  <c r="AH62" i="4"/>
  <c r="AD62" i="4"/>
  <c r="AG62" i="4"/>
  <c r="AF62" i="4"/>
  <c r="BK62" i="4"/>
  <c r="BL62" i="4"/>
  <c r="BM62" i="4"/>
  <c r="BT62" i="4"/>
  <c r="BN62" i="4"/>
  <c r="BO62" i="4"/>
  <c r="BP62" i="4"/>
  <c r="BQ62" i="4"/>
  <c r="BR62" i="4"/>
  <c r="BS62" i="4"/>
  <c r="BE62" i="4"/>
  <c r="BF62" i="4"/>
  <c r="BC62" i="4"/>
  <c r="BG62" i="4"/>
  <c r="BH62" i="4"/>
  <c r="BI62" i="4"/>
  <c r="BJ62" i="4"/>
  <c r="AI62" i="4"/>
  <c r="AE62" i="4"/>
  <c r="U62" i="4"/>
  <c r="W62" i="4"/>
  <c r="D61" i="4"/>
  <c r="M61" i="4"/>
  <c r="H61" i="4"/>
  <c r="I61" i="4"/>
  <c r="N61" i="4"/>
  <c r="O61" i="4"/>
  <c r="Q61" i="4"/>
  <c r="P61" i="4"/>
  <c r="B61" i="4"/>
  <c r="AH61" i="4"/>
  <c r="AD61" i="4"/>
  <c r="AG61" i="4"/>
  <c r="AF61" i="4"/>
  <c r="BK61" i="4"/>
  <c r="BL61" i="4"/>
  <c r="BM61" i="4"/>
  <c r="BT61" i="4"/>
  <c r="BN61" i="4"/>
  <c r="BO61" i="4"/>
  <c r="BP61" i="4"/>
  <c r="BQ61" i="4"/>
  <c r="BR61" i="4"/>
  <c r="BS61" i="4"/>
  <c r="BE61" i="4"/>
  <c r="BF61" i="4"/>
  <c r="BC61" i="4"/>
  <c r="BG61" i="4"/>
  <c r="BH61" i="4"/>
  <c r="BI61" i="4"/>
  <c r="BJ61" i="4"/>
  <c r="AI61" i="4"/>
  <c r="AE61" i="4"/>
  <c r="U61" i="4"/>
  <c r="W61" i="4"/>
  <c r="D60" i="4"/>
  <c r="M60" i="4"/>
  <c r="H60" i="4"/>
  <c r="I60" i="4"/>
  <c r="N60" i="4"/>
  <c r="O60" i="4"/>
  <c r="Q60" i="4"/>
  <c r="P60" i="4"/>
  <c r="B60" i="4"/>
  <c r="AH60" i="4"/>
  <c r="AD60" i="4"/>
  <c r="AG60" i="4"/>
  <c r="AF60" i="4"/>
  <c r="BK60" i="4"/>
  <c r="BL60" i="4"/>
  <c r="BM60" i="4"/>
  <c r="BT60" i="4"/>
  <c r="BN60" i="4"/>
  <c r="BO60" i="4"/>
  <c r="BP60" i="4"/>
  <c r="BQ60" i="4"/>
  <c r="BR60" i="4"/>
  <c r="BS60" i="4"/>
  <c r="BE60" i="4"/>
  <c r="BF60" i="4"/>
  <c r="BC60" i="4"/>
  <c r="BG60" i="4"/>
  <c r="BH60" i="4"/>
  <c r="BI60" i="4"/>
  <c r="BJ60" i="4"/>
  <c r="AI60" i="4"/>
  <c r="AE60" i="4"/>
  <c r="U60" i="4"/>
  <c r="W60" i="4"/>
  <c r="D59" i="4"/>
  <c r="M59" i="4"/>
  <c r="H59" i="4"/>
  <c r="I59" i="4"/>
  <c r="N59" i="4"/>
  <c r="O59" i="4"/>
  <c r="Q59" i="4"/>
  <c r="P59" i="4"/>
  <c r="B59" i="4"/>
  <c r="AH59" i="4"/>
  <c r="AD59" i="4"/>
  <c r="AG59" i="4"/>
  <c r="AF59" i="4"/>
  <c r="BK59" i="4"/>
  <c r="BL59" i="4"/>
  <c r="BM59" i="4"/>
  <c r="BT59" i="4"/>
  <c r="BN59" i="4"/>
  <c r="BO59" i="4"/>
  <c r="BP59" i="4"/>
  <c r="BQ59" i="4"/>
  <c r="BR59" i="4"/>
  <c r="BS59" i="4"/>
  <c r="BE59" i="4"/>
  <c r="BF59" i="4"/>
  <c r="BC59" i="4"/>
  <c r="BG59" i="4"/>
  <c r="BH59" i="4"/>
  <c r="BI59" i="4"/>
  <c r="BJ59" i="4"/>
  <c r="AI59" i="4"/>
  <c r="AE59" i="4"/>
  <c r="U59" i="4"/>
  <c r="W59" i="4"/>
  <c r="D58" i="4"/>
  <c r="M58" i="4"/>
  <c r="H58" i="4"/>
  <c r="I58" i="4"/>
  <c r="N58" i="4"/>
  <c r="O58" i="4"/>
  <c r="Q58" i="4"/>
  <c r="P58" i="4"/>
  <c r="B58" i="4"/>
  <c r="AH58" i="4"/>
  <c r="AD58" i="4"/>
  <c r="AG58" i="4"/>
  <c r="AF58" i="4"/>
  <c r="BK58" i="4"/>
  <c r="BL58" i="4"/>
  <c r="BM58" i="4"/>
  <c r="BT58" i="4"/>
  <c r="BN58" i="4"/>
  <c r="BO58" i="4"/>
  <c r="BP58" i="4"/>
  <c r="BQ58" i="4"/>
  <c r="BR58" i="4"/>
  <c r="BS58" i="4"/>
  <c r="BE58" i="4"/>
  <c r="BF58" i="4"/>
  <c r="BC58" i="4"/>
  <c r="BG58" i="4"/>
  <c r="BH58" i="4"/>
  <c r="BI58" i="4"/>
  <c r="BJ58" i="4"/>
  <c r="AI58" i="4"/>
  <c r="AE58" i="4"/>
  <c r="U58" i="4"/>
  <c r="W58" i="4"/>
  <c r="D57" i="4"/>
  <c r="M57" i="4"/>
  <c r="H57" i="4"/>
  <c r="I57" i="4"/>
  <c r="N57" i="4"/>
  <c r="O57" i="4"/>
  <c r="Q57" i="4"/>
  <c r="P57" i="4"/>
  <c r="B57" i="4"/>
  <c r="AH57" i="4"/>
  <c r="AD57" i="4"/>
  <c r="AG57" i="4"/>
  <c r="AF57" i="4"/>
  <c r="BK57" i="4"/>
  <c r="BL57" i="4"/>
  <c r="BM57" i="4"/>
  <c r="BT57" i="4"/>
  <c r="BN57" i="4"/>
  <c r="BO57" i="4"/>
  <c r="BP57" i="4"/>
  <c r="BQ57" i="4"/>
  <c r="BR57" i="4"/>
  <c r="BS57" i="4"/>
  <c r="BE57" i="4"/>
  <c r="BF57" i="4"/>
  <c r="BC57" i="4"/>
  <c r="BG57" i="4"/>
  <c r="BH57" i="4"/>
  <c r="BI57" i="4"/>
  <c r="BJ57" i="4"/>
  <c r="AI57" i="4"/>
  <c r="AE57" i="4"/>
  <c r="U57" i="4"/>
  <c r="W57" i="4"/>
  <c r="D56" i="4"/>
  <c r="M56" i="4"/>
  <c r="H56" i="4"/>
  <c r="I56" i="4"/>
  <c r="N56" i="4"/>
  <c r="O56" i="4"/>
  <c r="Q56" i="4"/>
  <c r="P56" i="4"/>
  <c r="B56" i="4"/>
  <c r="AH56" i="4"/>
  <c r="AD56" i="4"/>
  <c r="AG56" i="4"/>
  <c r="AF56" i="4"/>
  <c r="BK56" i="4"/>
  <c r="BL56" i="4"/>
  <c r="BM56" i="4"/>
  <c r="BT56" i="4"/>
  <c r="BN56" i="4"/>
  <c r="BO56" i="4"/>
  <c r="BP56" i="4"/>
  <c r="BQ56" i="4"/>
  <c r="BR56" i="4"/>
  <c r="BS56" i="4"/>
  <c r="BE56" i="4"/>
  <c r="BF56" i="4"/>
  <c r="BC56" i="4"/>
  <c r="BG56" i="4"/>
  <c r="BH56" i="4"/>
  <c r="BI56" i="4"/>
  <c r="BJ56" i="4"/>
  <c r="AI56" i="4"/>
  <c r="AE56" i="4"/>
  <c r="U56" i="4"/>
  <c r="W56" i="4"/>
  <c r="D55" i="4"/>
  <c r="M55" i="4"/>
  <c r="H55" i="4"/>
  <c r="I55" i="4"/>
  <c r="N55" i="4"/>
  <c r="O55" i="4"/>
  <c r="Q55" i="4"/>
  <c r="P55" i="4"/>
  <c r="B55" i="4"/>
  <c r="AH55" i="4"/>
  <c r="AD55" i="4"/>
  <c r="AG55" i="4"/>
  <c r="AF55" i="4"/>
  <c r="BK55" i="4"/>
  <c r="BL55" i="4"/>
  <c r="BM55" i="4"/>
  <c r="BT55" i="4"/>
  <c r="BN55" i="4"/>
  <c r="BO55" i="4"/>
  <c r="BP55" i="4"/>
  <c r="BQ55" i="4"/>
  <c r="BR55" i="4"/>
  <c r="BS55" i="4"/>
  <c r="BE55" i="4"/>
  <c r="BF55" i="4"/>
  <c r="BC55" i="4"/>
  <c r="BG55" i="4"/>
  <c r="BH55" i="4"/>
  <c r="BI55" i="4"/>
  <c r="BJ55" i="4"/>
  <c r="AI55" i="4"/>
  <c r="AE55" i="4"/>
  <c r="U55" i="4"/>
  <c r="W55" i="4"/>
  <c r="D54" i="4"/>
  <c r="M54" i="4"/>
  <c r="H54" i="4"/>
  <c r="I54" i="4"/>
  <c r="N54" i="4"/>
  <c r="O54" i="4"/>
  <c r="Q54" i="4"/>
  <c r="P54" i="4"/>
  <c r="B54" i="4"/>
  <c r="AH54" i="4"/>
  <c r="AD54" i="4"/>
  <c r="AG54" i="4"/>
  <c r="AF54" i="4"/>
  <c r="BK54" i="4"/>
  <c r="BL54" i="4"/>
  <c r="BM54" i="4"/>
  <c r="BT54" i="4"/>
  <c r="BN54" i="4"/>
  <c r="BO54" i="4"/>
  <c r="BP54" i="4"/>
  <c r="BQ54" i="4"/>
  <c r="BR54" i="4"/>
  <c r="BS54" i="4"/>
  <c r="BE54" i="4"/>
  <c r="BF54" i="4"/>
  <c r="BC54" i="4"/>
  <c r="BG54" i="4"/>
  <c r="BH54" i="4"/>
  <c r="BI54" i="4"/>
  <c r="BJ54" i="4"/>
  <c r="AI54" i="4"/>
  <c r="AE54" i="4"/>
  <c r="U54" i="4"/>
  <c r="W54" i="4"/>
  <c r="D53" i="4"/>
  <c r="M53" i="4"/>
  <c r="H53" i="4"/>
  <c r="I53" i="4"/>
  <c r="N53" i="4"/>
  <c r="O53" i="4"/>
  <c r="Q53" i="4"/>
  <c r="P53" i="4"/>
  <c r="B53" i="4"/>
  <c r="AH53" i="4"/>
  <c r="AD53" i="4"/>
  <c r="AG53" i="4"/>
  <c r="AF53" i="4"/>
  <c r="BK53" i="4"/>
  <c r="BL53" i="4"/>
  <c r="BM53" i="4"/>
  <c r="BT53" i="4"/>
  <c r="BN53" i="4"/>
  <c r="BO53" i="4"/>
  <c r="BP53" i="4"/>
  <c r="BQ53" i="4"/>
  <c r="BR53" i="4"/>
  <c r="BS53" i="4"/>
  <c r="BE53" i="4"/>
  <c r="BF53" i="4"/>
  <c r="BC53" i="4"/>
  <c r="BG53" i="4"/>
  <c r="BH53" i="4"/>
  <c r="BI53" i="4"/>
  <c r="BJ53" i="4"/>
  <c r="AI53" i="4"/>
  <c r="AE53" i="4"/>
  <c r="U53" i="4"/>
  <c r="W53" i="4"/>
  <c r="D52" i="4"/>
  <c r="M52" i="4"/>
  <c r="H52" i="4"/>
  <c r="I52" i="4"/>
  <c r="N52" i="4"/>
  <c r="O52" i="4"/>
  <c r="Q52" i="4"/>
  <c r="P52" i="4"/>
  <c r="B52" i="4"/>
  <c r="AH52" i="4"/>
  <c r="AD52" i="4"/>
  <c r="AG52" i="4"/>
  <c r="AF52" i="4"/>
  <c r="BK52" i="4"/>
  <c r="BL52" i="4"/>
  <c r="BM52" i="4"/>
  <c r="BT52" i="4"/>
  <c r="BN52" i="4"/>
  <c r="BO52" i="4"/>
  <c r="BP52" i="4"/>
  <c r="BQ52" i="4"/>
  <c r="BR52" i="4"/>
  <c r="BS52" i="4"/>
  <c r="BE52" i="4"/>
  <c r="BF52" i="4"/>
  <c r="BC52" i="4"/>
  <c r="BG52" i="4"/>
  <c r="BH52" i="4"/>
  <c r="BI52" i="4"/>
  <c r="BJ52" i="4"/>
  <c r="AI52" i="4"/>
  <c r="AE52" i="4"/>
  <c r="U52" i="4"/>
  <c r="W52" i="4"/>
  <c r="D51" i="4"/>
  <c r="M51" i="4"/>
  <c r="H51" i="4"/>
  <c r="I51" i="4"/>
  <c r="N51" i="4"/>
  <c r="O51" i="4"/>
  <c r="Q51" i="4"/>
  <c r="P51" i="4"/>
  <c r="B51" i="4"/>
  <c r="AH51" i="4"/>
  <c r="AD51" i="4"/>
  <c r="AG51" i="4"/>
  <c r="AF51" i="4"/>
  <c r="BK51" i="4"/>
  <c r="BL51" i="4"/>
  <c r="BM51" i="4"/>
  <c r="BT51" i="4"/>
  <c r="BN51" i="4"/>
  <c r="BO51" i="4"/>
  <c r="BP51" i="4"/>
  <c r="BQ51" i="4"/>
  <c r="BR51" i="4"/>
  <c r="BS51" i="4"/>
  <c r="BE51" i="4"/>
  <c r="BF51" i="4"/>
  <c r="BC51" i="4"/>
  <c r="BG51" i="4"/>
  <c r="BH51" i="4"/>
  <c r="BI51" i="4"/>
  <c r="BJ51" i="4"/>
  <c r="AI51" i="4"/>
  <c r="AE51" i="4"/>
  <c r="U51" i="4"/>
  <c r="W51" i="4"/>
  <c r="D50" i="4"/>
  <c r="M50" i="4"/>
  <c r="H50" i="4"/>
  <c r="I50" i="4"/>
  <c r="N50" i="4"/>
  <c r="O50" i="4"/>
  <c r="Q50" i="4"/>
  <c r="P50" i="4"/>
  <c r="B50" i="4"/>
  <c r="AH50" i="4"/>
  <c r="AD50" i="4"/>
  <c r="AG50" i="4"/>
  <c r="AF50" i="4"/>
  <c r="BK50" i="4"/>
  <c r="BL50" i="4"/>
  <c r="BM50" i="4"/>
  <c r="BT50" i="4"/>
  <c r="BN50" i="4"/>
  <c r="BO50" i="4"/>
  <c r="BP50" i="4"/>
  <c r="BQ50" i="4"/>
  <c r="BR50" i="4"/>
  <c r="BS50" i="4"/>
  <c r="BE50" i="4"/>
  <c r="BF50" i="4"/>
  <c r="BC50" i="4"/>
  <c r="BG50" i="4"/>
  <c r="BH50" i="4"/>
  <c r="BI50" i="4"/>
  <c r="BJ50" i="4"/>
  <c r="AI50" i="4"/>
  <c r="AE50" i="4"/>
  <c r="U50" i="4"/>
  <c r="W50" i="4"/>
  <c r="D49" i="4"/>
  <c r="M49" i="4"/>
  <c r="H49" i="4"/>
  <c r="I49" i="4"/>
  <c r="N49" i="4"/>
  <c r="O49" i="4"/>
  <c r="Q49" i="4"/>
  <c r="P49" i="4"/>
  <c r="B49" i="4"/>
  <c r="AH49" i="4"/>
  <c r="AD49" i="4"/>
  <c r="AG49" i="4"/>
  <c r="AF49" i="4"/>
  <c r="BK49" i="4"/>
  <c r="BL49" i="4"/>
  <c r="BM49" i="4"/>
  <c r="BT49" i="4"/>
  <c r="BN49" i="4"/>
  <c r="BO49" i="4"/>
  <c r="BP49" i="4"/>
  <c r="BQ49" i="4"/>
  <c r="BR49" i="4"/>
  <c r="BS49" i="4"/>
  <c r="BE49" i="4"/>
  <c r="BF49" i="4"/>
  <c r="BC49" i="4"/>
  <c r="BG49" i="4"/>
  <c r="BH49" i="4"/>
  <c r="BI49" i="4"/>
  <c r="BJ49" i="4"/>
  <c r="AI49" i="4"/>
  <c r="AE49" i="4"/>
  <c r="U49" i="4"/>
  <c r="W49" i="4"/>
  <c r="D48" i="4"/>
  <c r="M48" i="4"/>
  <c r="H48" i="4"/>
  <c r="I48" i="4"/>
  <c r="N48" i="4"/>
  <c r="O48" i="4"/>
  <c r="Q48" i="4"/>
  <c r="P48" i="4"/>
  <c r="B48" i="4"/>
  <c r="AH48" i="4"/>
  <c r="AD48" i="4"/>
  <c r="AG48" i="4"/>
  <c r="AF48" i="4"/>
  <c r="BK48" i="4"/>
  <c r="BL48" i="4"/>
  <c r="BM48" i="4"/>
  <c r="BT48" i="4"/>
  <c r="BN48" i="4"/>
  <c r="BO48" i="4"/>
  <c r="BP48" i="4"/>
  <c r="BQ48" i="4"/>
  <c r="BR48" i="4"/>
  <c r="BS48" i="4"/>
  <c r="BE48" i="4"/>
  <c r="BF48" i="4"/>
  <c r="BC48" i="4"/>
  <c r="BG48" i="4"/>
  <c r="BH48" i="4"/>
  <c r="BI48" i="4"/>
  <c r="BJ48" i="4"/>
  <c r="AI48" i="4"/>
  <c r="AE48" i="4"/>
  <c r="U48" i="4"/>
  <c r="W48" i="4"/>
  <c r="D47" i="4"/>
  <c r="M47" i="4"/>
  <c r="H47" i="4"/>
  <c r="I47" i="4"/>
  <c r="N47" i="4"/>
  <c r="O47" i="4"/>
  <c r="Q47" i="4"/>
  <c r="P47" i="4"/>
  <c r="B47" i="4"/>
  <c r="AH47" i="4"/>
  <c r="AD47" i="4"/>
  <c r="AG47" i="4"/>
  <c r="AF47" i="4"/>
  <c r="BK47" i="4"/>
  <c r="BL47" i="4"/>
  <c r="BM47" i="4"/>
  <c r="BT47" i="4"/>
  <c r="BN47" i="4"/>
  <c r="BO47" i="4"/>
  <c r="BP47" i="4"/>
  <c r="BQ47" i="4"/>
  <c r="BR47" i="4"/>
  <c r="BS47" i="4"/>
  <c r="BE47" i="4"/>
  <c r="BF47" i="4"/>
  <c r="BC47" i="4"/>
  <c r="BG47" i="4"/>
  <c r="BH47" i="4"/>
  <c r="BI47" i="4"/>
  <c r="BJ47" i="4"/>
  <c r="AI47" i="4"/>
  <c r="AE47" i="4"/>
  <c r="U47" i="4"/>
  <c r="W47" i="4"/>
  <c r="D46" i="4"/>
  <c r="M46" i="4"/>
  <c r="H46" i="4"/>
  <c r="I46" i="4"/>
  <c r="N46" i="4"/>
  <c r="O46" i="4"/>
  <c r="Q46" i="4"/>
  <c r="P46" i="4"/>
  <c r="B46" i="4"/>
  <c r="AH46" i="4"/>
  <c r="AD46" i="4"/>
  <c r="AG46" i="4"/>
  <c r="AF46" i="4"/>
  <c r="BK46" i="4"/>
  <c r="BL46" i="4"/>
  <c r="BM46" i="4"/>
  <c r="BT46" i="4"/>
  <c r="BN46" i="4"/>
  <c r="BO46" i="4"/>
  <c r="BP46" i="4"/>
  <c r="BQ46" i="4"/>
  <c r="BR46" i="4"/>
  <c r="BS46" i="4"/>
  <c r="BE46" i="4"/>
  <c r="BF46" i="4"/>
  <c r="BC46" i="4"/>
  <c r="BG46" i="4"/>
  <c r="BH46" i="4"/>
  <c r="BI46" i="4"/>
  <c r="BJ46" i="4"/>
  <c r="AI46" i="4"/>
  <c r="AE46" i="4"/>
  <c r="U46" i="4"/>
  <c r="W46" i="4"/>
  <c r="D45" i="4"/>
  <c r="M45" i="4"/>
  <c r="H45" i="4"/>
  <c r="I45" i="4"/>
  <c r="N45" i="4"/>
  <c r="O45" i="4"/>
  <c r="Q45" i="4"/>
  <c r="P45" i="4"/>
  <c r="B45" i="4"/>
  <c r="AH45" i="4"/>
  <c r="AD45" i="4"/>
  <c r="AG45" i="4"/>
  <c r="AF45" i="4"/>
  <c r="BK45" i="4"/>
  <c r="BL45" i="4"/>
  <c r="BM45" i="4"/>
  <c r="BT45" i="4"/>
  <c r="BN45" i="4"/>
  <c r="BO45" i="4"/>
  <c r="BP45" i="4"/>
  <c r="BQ45" i="4"/>
  <c r="BR45" i="4"/>
  <c r="BS45" i="4"/>
  <c r="BE45" i="4"/>
  <c r="BF45" i="4"/>
  <c r="BC45" i="4"/>
  <c r="BG45" i="4"/>
  <c r="BH45" i="4"/>
  <c r="BI45" i="4"/>
  <c r="BJ45" i="4"/>
  <c r="AI45" i="4"/>
  <c r="AE45" i="4"/>
  <c r="U45" i="4"/>
  <c r="W45" i="4"/>
  <c r="D44" i="4"/>
  <c r="M44" i="4"/>
  <c r="H44" i="4"/>
  <c r="I44" i="4"/>
  <c r="N44" i="4"/>
  <c r="O44" i="4"/>
  <c r="Q44" i="4"/>
  <c r="P44" i="4"/>
  <c r="B44" i="4"/>
  <c r="AH44" i="4"/>
  <c r="AD44" i="4"/>
  <c r="AG44" i="4"/>
  <c r="AF44" i="4"/>
  <c r="BK44" i="4"/>
  <c r="BL44" i="4"/>
  <c r="BM44" i="4"/>
  <c r="BT44" i="4"/>
  <c r="BN44" i="4"/>
  <c r="BO44" i="4"/>
  <c r="BP44" i="4"/>
  <c r="BQ44" i="4"/>
  <c r="BR44" i="4"/>
  <c r="BS44" i="4"/>
  <c r="BE44" i="4"/>
  <c r="BF44" i="4"/>
  <c r="BC44" i="4"/>
  <c r="BG44" i="4"/>
  <c r="BH44" i="4"/>
  <c r="BI44" i="4"/>
  <c r="BJ44" i="4"/>
  <c r="AI44" i="4"/>
  <c r="AE44" i="4"/>
  <c r="U44" i="4"/>
  <c r="W44" i="4"/>
  <c r="D43" i="4"/>
  <c r="M43" i="4"/>
  <c r="H43" i="4"/>
  <c r="I43" i="4"/>
  <c r="N43" i="4"/>
  <c r="O43" i="4"/>
  <c r="Q43" i="4"/>
  <c r="P43" i="4"/>
  <c r="B43" i="4"/>
  <c r="AH43" i="4"/>
  <c r="AD43" i="4"/>
  <c r="AG43" i="4"/>
  <c r="AF43" i="4"/>
  <c r="BK43" i="4"/>
  <c r="BL43" i="4"/>
  <c r="BM43" i="4"/>
  <c r="BT43" i="4"/>
  <c r="BN43" i="4"/>
  <c r="BO43" i="4"/>
  <c r="BP43" i="4"/>
  <c r="BQ43" i="4"/>
  <c r="BR43" i="4"/>
  <c r="BS43" i="4"/>
  <c r="BE43" i="4"/>
  <c r="BF43" i="4"/>
  <c r="BC43" i="4"/>
  <c r="BG43" i="4"/>
  <c r="BH43" i="4"/>
  <c r="BI43" i="4"/>
  <c r="BJ43" i="4"/>
  <c r="AI43" i="4"/>
  <c r="AE43" i="4"/>
  <c r="U43" i="4"/>
  <c r="W43" i="4"/>
  <c r="D42" i="4"/>
  <c r="M42" i="4"/>
  <c r="H42" i="4"/>
  <c r="I42" i="4"/>
  <c r="N42" i="4"/>
  <c r="O42" i="4"/>
  <c r="Q42" i="4"/>
  <c r="P42" i="4"/>
  <c r="B42" i="4"/>
  <c r="AH42" i="4"/>
  <c r="AD42" i="4"/>
  <c r="AG42" i="4"/>
  <c r="AF42" i="4"/>
  <c r="BK42" i="4"/>
  <c r="BL42" i="4"/>
  <c r="BM42" i="4"/>
  <c r="BT42" i="4"/>
  <c r="BN42" i="4"/>
  <c r="BO42" i="4"/>
  <c r="BP42" i="4"/>
  <c r="BQ42" i="4"/>
  <c r="BR42" i="4"/>
  <c r="BS42" i="4"/>
  <c r="BE42" i="4"/>
  <c r="BF42" i="4"/>
  <c r="BC42" i="4"/>
  <c r="BG42" i="4"/>
  <c r="BH42" i="4"/>
  <c r="BI42" i="4"/>
  <c r="BJ42" i="4"/>
  <c r="AI42" i="4"/>
  <c r="AE42" i="4"/>
  <c r="U42" i="4"/>
  <c r="W42" i="4"/>
  <c r="D41" i="4"/>
  <c r="M41" i="4"/>
  <c r="H41" i="4"/>
  <c r="I41" i="4"/>
  <c r="N41" i="4"/>
  <c r="O41" i="4"/>
  <c r="Q41" i="4"/>
  <c r="P41" i="4"/>
  <c r="B41" i="4"/>
  <c r="AH41" i="4"/>
  <c r="AD41" i="4"/>
  <c r="AG41" i="4"/>
  <c r="AF41" i="4"/>
  <c r="BK41" i="4"/>
  <c r="BL41" i="4"/>
  <c r="BM41" i="4"/>
  <c r="BT41" i="4"/>
  <c r="BN41" i="4"/>
  <c r="BO41" i="4"/>
  <c r="BP41" i="4"/>
  <c r="BQ41" i="4"/>
  <c r="BR41" i="4"/>
  <c r="BS41" i="4"/>
  <c r="BE41" i="4"/>
  <c r="BF41" i="4"/>
  <c r="BC41" i="4"/>
  <c r="BG41" i="4"/>
  <c r="BH41" i="4"/>
  <c r="BI41" i="4"/>
  <c r="BJ41" i="4"/>
  <c r="AI41" i="4"/>
  <c r="AE41" i="4"/>
  <c r="U41" i="4"/>
  <c r="W41" i="4"/>
  <c r="D40" i="4"/>
  <c r="M40" i="4"/>
  <c r="H40" i="4"/>
  <c r="I40" i="4"/>
  <c r="N40" i="4"/>
  <c r="O40" i="4"/>
  <c r="Q40" i="4"/>
  <c r="P40" i="4"/>
  <c r="B40" i="4"/>
  <c r="AH40" i="4"/>
  <c r="AD40" i="4"/>
  <c r="AG40" i="4"/>
  <c r="AF40" i="4"/>
  <c r="BK40" i="4"/>
  <c r="BL40" i="4"/>
  <c r="BM40" i="4"/>
  <c r="BT40" i="4"/>
  <c r="BN40" i="4"/>
  <c r="BO40" i="4"/>
  <c r="BP40" i="4"/>
  <c r="BQ40" i="4"/>
  <c r="BR40" i="4"/>
  <c r="BS40" i="4"/>
  <c r="BE40" i="4"/>
  <c r="BF40" i="4"/>
  <c r="BC40" i="4"/>
  <c r="BG40" i="4"/>
  <c r="BH40" i="4"/>
  <c r="BI40" i="4"/>
  <c r="BJ40" i="4"/>
  <c r="AI40" i="4"/>
  <c r="AE40" i="4"/>
  <c r="U40" i="4"/>
  <c r="W40" i="4"/>
  <c r="D39" i="4"/>
  <c r="M39" i="4"/>
  <c r="H39" i="4"/>
  <c r="I39" i="4"/>
  <c r="N39" i="4"/>
  <c r="O39" i="4"/>
  <c r="Q39" i="4"/>
  <c r="P39" i="4"/>
  <c r="B39" i="4"/>
  <c r="AH39" i="4"/>
  <c r="AD39" i="4"/>
  <c r="AG39" i="4"/>
  <c r="AF39" i="4"/>
  <c r="BK39" i="4"/>
  <c r="BL39" i="4"/>
  <c r="BM39" i="4"/>
  <c r="BT39" i="4"/>
  <c r="BN39" i="4"/>
  <c r="BO39" i="4"/>
  <c r="BP39" i="4"/>
  <c r="BQ39" i="4"/>
  <c r="BR39" i="4"/>
  <c r="BS39" i="4"/>
  <c r="BE39" i="4"/>
  <c r="BF39" i="4"/>
  <c r="BC39" i="4"/>
  <c r="BG39" i="4"/>
  <c r="BH39" i="4"/>
  <c r="BI39" i="4"/>
  <c r="BJ39" i="4"/>
  <c r="AI39" i="4"/>
  <c r="AE39" i="4"/>
  <c r="U39" i="4"/>
  <c r="W39" i="4"/>
  <c r="D38" i="4"/>
  <c r="M38" i="4"/>
  <c r="H38" i="4"/>
  <c r="I38" i="4"/>
  <c r="N38" i="4"/>
  <c r="O38" i="4"/>
  <c r="Q38" i="4"/>
  <c r="P38" i="4"/>
  <c r="B38" i="4"/>
  <c r="AH38" i="4"/>
  <c r="AD38" i="4"/>
  <c r="AG38" i="4"/>
  <c r="AF38" i="4"/>
  <c r="BK38" i="4"/>
  <c r="BL38" i="4"/>
  <c r="BM38" i="4"/>
  <c r="BT38" i="4"/>
  <c r="BN38" i="4"/>
  <c r="BO38" i="4"/>
  <c r="BP38" i="4"/>
  <c r="BQ38" i="4"/>
  <c r="BR38" i="4"/>
  <c r="BS38" i="4"/>
  <c r="BE38" i="4"/>
  <c r="BF38" i="4"/>
  <c r="BC38" i="4"/>
  <c r="BG38" i="4"/>
  <c r="BH38" i="4"/>
  <c r="BI38" i="4"/>
  <c r="BJ38" i="4"/>
  <c r="AI38" i="4"/>
  <c r="AE38" i="4"/>
  <c r="U38" i="4"/>
  <c r="W38" i="4"/>
  <c r="D37" i="4"/>
  <c r="M37" i="4"/>
  <c r="H37" i="4"/>
  <c r="I37" i="4"/>
  <c r="N37" i="4"/>
  <c r="O37" i="4"/>
  <c r="Q37" i="4"/>
  <c r="P37" i="4"/>
  <c r="B37" i="4"/>
  <c r="AH37" i="4"/>
  <c r="AD37" i="4"/>
  <c r="AG37" i="4"/>
  <c r="AF37" i="4"/>
  <c r="BK37" i="4"/>
  <c r="BL37" i="4"/>
  <c r="BM37" i="4"/>
  <c r="BT37" i="4"/>
  <c r="BN37" i="4"/>
  <c r="BO37" i="4"/>
  <c r="BP37" i="4"/>
  <c r="BQ37" i="4"/>
  <c r="BR37" i="4"/>
  <c r="BS37" i="4"/>
  <c r="BE37" i="4"/>
  <c r="BF37" i="4"/>
  <c r="BC37" i="4"/>
  <c r="BG37" i="4"/>
  <c r="BH37" i="4"/>
  <c r="BI37" i="4"/>
  <c r="BJ37" i="4"/>
  <c r="AI37" i="4"/>
  <c r="AE37" i="4"/>
  <c r="U37" i="4"/>
  <c r="W37" i="4"/>
  <c r="D36" i="4"/>
  <c r="M36" i="4"/>
  <c r="H36" i="4"/>
  <c r="I36" i="4"/>
  <c r="N36" i="4"/>
  <c r="O36" i="4"/>
  <c r="Q36" i="4"/>
  <c r="P36" i="4"/>
  <c r="B36" i="4"/>
  <c r="AH36" i="4"/>
  <c r="AD36" i="4"/>
  <c r="AG36" i="4"/>
  <c r="AF36" i="4"/>
  <c r="BK36" i="4"/>
  <c r="BL36" i="4"/>
  <c r="BM36" i="4"/>
  <c r="BT36" i="4"/>
  <c r="BN36" i="4"/>
  <c r="BO36" i="4"/>
  <c r="BP36" i="4"/>
  <c r="BQ36" i="4"/>
  <c r="BR36" i="4"/>
  <c r="BS36" i="4"/>
  <c r="BE36" i="4"/>
  <c r="BF36" i="4"/>
  <c r="BC36" i="4"/>
  <c r="BG36" i="4"/>
  <c r="BH36" i="4"/>
  <c r="BI36" i="4"/>
  <c r="BJ36" i="4"/>
  <c r="AI36" i="4"/>
  <c r="AE36" i="4"/>
  <c r="U36" i="4"/>
  <c r="W36" i="4"/>
  <c r="D35" i="4"/>
  <c r="M35" i="4"/>
  <c r="H35" i="4"/>
  <c r="I35" i="4"/>
  <c r="N35" i="4"/>
  <c r="O35" i="4"/>
  <c r="Q35" i="4"/>
  <c r="P35" i="4"/>
  <c r="B35" i="4"/>
  <c r="AH35" i="4"/>
  <c r="AD35" i="4"/>
  <c r="AG35" i="4"/>
  <c r="AF35" i="4"/>
  <c r="BK35" i="4"/>
  <c r="BL35" i="4"/>
  <c r="BM35" i="4"/>
  <c r="BT35" i="4"/>
  <c r="BN35" i="4"/>
  <c r="BO35" i="4"/>
  <c r="BP35" i="4"/>
  <c r="BQ35" i="4"/>
  <c r="BR35" i="4"/>
  <c r="BS35" i="4"/>
  <c r="BE35" i="4"/>
  <c r="BF35" i="4"/>
  <c r="BC35" i="4"/>
  <c r="BG35" i="4"/>
  <c r="BH35" i="4"/>
  <c r="BI35" i="4"/>
  <c r="BJ35" i="4"/>
  <c r="AI35" i="4"/>
  <c r="AE35" i="4"/>
  <c r="U35" i="4"/>
  <c r="W35" i="4"/>
  <c r="B34" i="4"/>
  <c r="BK34" i="4"/>
  <c r="BL34" i="4"/>
  <c r="BM34" i="4"/>
  <c r="BT34" i="4"/>
  <c r="BN34" i="4"/>
  <c r="BO34" i="4"/>
  <c r="BP34" i="4"/>
  <c r="BQ34" i="4"/>
  <c r="BR34" i="4"/>
  <c r="BS34" i="4"/>
  <c r="BE34" i="4"/>
  <c r="BF34" i="4"/>
  <c r="BC34" i="4"/>
  <c r="BG34" i="4"/>
  <c r="BH34" i="4"/>
  <c r="BI34" i="4"/>
  <c r="BJ34" i="4"/>
  <c r="AI34" i="4"/>
  <c r="AE34" i="4"/>
  <c r="U34" i="4"/>
  <c r="W34" i="4"/>
  <c r="B33" i="4"/>
  <c r="BK33" i="4"/>
  <c r="BL33" i="4"/>
  <c r="BM33" i="4"/>
  <c r="BT33" i="4"/>
  <c r="BN33" i="4"/>
  <c r="BO33" i="4"/>
  <c r="BP33" i="4"/>
  <c r="BQ33" i="4"/>
  <c r="BR33" i="4"/>
  <c r="BS33" i="4"/>
  <c r="BE33" i="4"/>
  <c r="BF33" i="4"/>
  <c r="BC33" i="4"/>
  <c r="BG33" i="4"/>
  <c r="BH33" i="4"/>
  <c r="BI33" i="4"/>
  <c r="BJ33" i="4"/>
  <c r="AI33" i="4"/>
  <c r="AE33" i="4"/>
  <c r="U33" i="4"/>
  <c r="W33" i="4"/>
  <c r="B32" i="4"/>
  <c r="BK32" i="4"/>
  <c r="BL32" i="4"/>
  <c r="BM32" i="4"/>
  <c r="BT32" i="4"/>
  <c r="BN32" i="4"/>
  <c r="BO32" i="4"/>
  <c r="BP32" i="4"/>
  <c r="BQ32" i="4"/>
  <c r="BR32" i="4"/>
  <c r="BS32" i="4"/>
  <c r="BE32" i="4"/>
  <c r="BF32" i="4"/>
  <c r="BC32" i="4"/>
  <c r="BG32" i="4"/>
  <c r="BH32" i="4"/>
  <c r="BI32" i="4"/>
  <c r="BJ32" i="4"/>
  <c r="AI32" i="4"/>
  <c r="AE32" i="4"/>
  <c r="U32" i="4"/>
  <c r="W32" i="4"/>
  <c r="B31" i="4"/>
  <c r="BK31" i="4"/>
  <c r="BL31" i="4"/>
  <c r="BM31" i="4"/>
  <c r="BT31" i="4"/>
  <c r="BN31" i="4"/>
  <c r="BO31" i="4"/>
  <c r="BP31" i="4"/>
  <c r="BQ31" i="4"/>
  <c r="BR31" i="4"/>
  <c r="BS31" i="4"/>
  <c r="BE31" i="4"/>
  <c r="BF31" i="4"/>
  <c r="BC31" i="4"/>
  <c r="BG31" i="4"/>
  <c r="BH31" i="4"/>
  <c r="BI31" i="4"/>
  <c r="BJ31" i="4"/>
  <c r="AI31" i="4"/>
  <c r="AE31" i="4"/>
  <c r="U31" i="4"/>
  <c r="W31" i="4"/>
  <c r="B30" i="4"/>
  <c r="BK30" i="4"/>
  <c r="BL30" i="4"/>
  <c r="BM30" i="4"/>
  <c r="BT30" i="4"/>
  <c r="BN30" i="4"/>
  <c r="BO30" i="4"/>
  <c r="BP30" i="4"/>
  <c r="BQ30" i="4"/>
  <c r="BR30" i="4"/>
  <c r="BS30" i="4"/>
  <c r="BE30" i="4"/>
  <c r="BF30" i="4"/>
  <c r="BC30" i="4"/>
  <c r="BG30" i="4"/>
  <c r="BH30" i="4"/>
  <c r="BI30" i="4"/>
  <c r="BJ30" i="4"/>
  <c r="AI30" i="4"/>
  <c r="AE30" i="4"/>
  <c r="U30" i="4"/>
  <c r="W30" i="4"/>
  <c r="B29" i="4"/>
  <c r="BK29" i="4"/>
  <c r="BL29" i="4"/>
  <c r="BM29" i="4"/>
  <c r="BT29" i="4"/>
  <c r="BN29" i="4"/>
  <c r="BO29" i="4"/>
  <c r="BP29" i="4"/>
  <c r="BQ29" i="4"/>
  <c r="BR29" i="4"/>
  <c r="BS29" i="4"/>
  <c r="BE29" i="4"/>
  <c r="BF29" i="4"/>
  <c r="BC29" i="4"/>
  <c r="BG29" i="4"/>
  <c r="BH29" i="4"/>
  <c r="BI29" i="4"/>
  <c r="BJ29" i="4"/>
  <c r="AI29" i="4"/>
  <c r="AE29" i="4"/>
  <c r="U29" i="4"/>
  <c r="W29" i="4"/>
  <c r="B28" i="4"/>
  <c r="BK28" i="4"/>
  <c r="BL28" i="4"/>
  <c r="BM28" i="4"/>
  <c r="BT28" i="4"/>
  <c r="BN28" i="4"/>
  <c r="BO28" i="4"/>
  <c r="BP28" i="4"/>
  <c r="BQ28" i="4"/>
  <c r="BR28" i="4"/>
  <c r="BS28" i="4"/>
  <c r="BE28" i="4"/>
  <c r="BF28" i="4"/>
  <c r="BC28" i="4"/>
  <c r="BG28" i="4"/>
  <c r="BH28" i="4"/>
  <c r="BI28" i="4"/>
  <c r="BJ28" i="4"/>
  <c r="AI28" i="4"/>
  <c r="AE28" i="4"/>
  <c r="U28" i="4"/>
  <c r="W28" i="4"/>
  <c r="B27" i="4"/>
  <c r="BK27" i="4"/>
  <c r="BL27" i="4"/>
  <c r="BM27" i="4"/>
  <c r="BT27" i="4"/>
  <c r="BN27" i="4"/>
  <c r="BO27" i="4"/>
  <c r="BP27" i="4"/>
  <c r="BQ27" i="4"/>
  <c r="BR27" i="4"/>
  <c r="BS27" i="4"/>
  <c r="BE27" i="4"/>
  <c r="BF27" i="4"/>
  <c r="BC27" i="4"/>
  <c r="BG27" i="4"/>
  <c r="BH27" i="4"/>
  <c r="BI27" i="4"/>
  <c r="BJ27" i="4"/>
  <c r="AI27" i="4"/>
  <c r="AE27" i="4"/>
  <c r="U27" i="4"/>
  <c r="W27" i="4"/>
  <c r="B26" i="4"/>
  <c r="BK26" i="4"/>
  <c r="BL26" i="4"/>
  <c r="BM26" i="4"/>
  <c r="BT26" i="4"/>
  <c r="BN26" i="4"/>
  <c r="BO26" i="4"/>
  <c r="BP26" i="4"/>
  <c r="BQ26" i="4"/>
  <c r="BR26" i="4"/>
  <c r="BS26" i="4"/>
  <c r="BE26" i="4"/>
  <c r="BF26" i="4"/>
  <c r="BC26" i="4"/>
  <c r="BG26" i="4"/>
  <c r="BH26" i="4"/>
  <c r="BI26" i="4"/>
  <c r="BJ26" i="4"/>
  <c r="AI26" i="4"/>
  <c r="AE26" i="4"/>
  <c r="U26" i="4"/>
  <c r="W26" i="4"/>
  <c r="B25" i="4"/>
  <c r="BK25" i="4"/>
  <c r="BL25" i="4"/>
  <c r="BM25" i="4"/>
  <c r="BT25" i="4"/>
  <c r="BN25" i="4"/>
  <c r="BO25" i="4"/>
  <c r="BP25" i="4"/>
  <c r="BQ25" i="4"/>
  <c r="BR25" i="4"/>
  <c r="BS25" i="4"/>
  <c r="BE25" i="4"/>
  <c r="BF25" i="4"/>
  <c r="BC25" i="4"/>
  <c r="BG25" i="4"/>
  <c r="BH25" i="4"/>
  <c r="BI25" i="4"/>
  <c r="BJ25" i="4"/>
  <c r="AI25" i="4"/>
  <c r="AE25" i="4"/>
  <c r="U25" i="4"/>
  <c r="W25" i="4"/>
  <c r="B24" i="4"/>
  <c r="BK24" i="4"/>
  <c r="BL24" i="4"/>
  <c r="BM24" i="4"/>
  <c r="BT24" i="4"/>
  <c r="BN24" i="4"/>
  <c r="BO24" i="4"/>
  <c r="BP24" i="4"/>
  <c r="BQ24" i="4"/>
  <c r="BR24" i="4"/>
  <c r="BS24" i="4"/>
  <c r="BE24" i="4"/>
  <c r="BF24" i="4"/>
  <c r="BC24" i="4"/>
  <c r="BG24" i="4"/>
  <c r="BH24" i="4"/>
  <c r="BI24" i="4"/>
  <c r="BJ24" i="4"/>
  <c r="AI24" i="4"/>
  <c r="AE24" i="4"/>
  <c r="U24" i="4"/>
  <c r="W24" i="4"/>
  <c r="B23" i="4"/>
  <c r="BK23" i="4"/>
  <c r="BL23" i="4"/>
  <c r="BM23" i="4"/>
  <c r="BT23" i="4"/>
  <c r="BN23" i="4"/>
  <c r="BO23" i="4"/>
  <c r="BP23" i="4"/>
  <c r="BQ23" i="4"/>
  <c r="BR23" i="4"/>
  <c r="BS23" i="4"/>
  <c r="BE23" i="4"/>
  <c r="BF23" i="4"/>
  <c r="BC23" i="4"/>
  <c r="BG23" i="4"/>
  <c r="BH23" i="4"/>
  <c r="BI23" i="4"/>
  <c r="BJ23" i="4"/>
  <c r="AI23" i="4"/>
  <c r="AE23" i="4"/>
  <c r="U23" i="4"/>
  <c r="W23" i="4"/>
  <c r="B22" i="4"/>
  <c r="BK22" i="4"/>
  <c r="BL22" i="4"/>
  <c r="BM22" i="4"/>
  <c r="BT22" i="4"/>
  <c r="BN22" i="4"/>
  <c r="BO22" i="4"/>
  <c r="BP22" i="4"/>
  <c r="BQ22" i="4"/>
  <c r="BR22" i="4"/>
  <c r="BS22" i="4"/>
  <c r="BE22" i="4"/>
  <c r="BF22" i="4"/>
  <c r="BC22" i="4"/>
  <c r="BG22" i="4"/>
  <c r="BH22" i="4"/>
  <c r="BI22" i="4"/>
  <c r="BJ22" i="4"/>
  <c r="AI22" i="4"/>
  <c r="AE22" i="4"/>
  <c r="U22" i="4"/>
  <c r="W22" i="4"/>
  <c r="B21" i="4"/>
  <c r="BK21" i="4"/>
  <c r="BL21" i="4"/>
  <c r="BM21" i="4"/>
  <c r="BT21" i="4"/>
  <c r="BN21" i="4"/>
  <c r="BO21" i="4"/>
  <c r="BP21" i="4"/>
  <c r="BQ21" i="4"/>
  <c r="BR21" i="4"/>
  <c r="BS21" i="4"/>
  <c r="BE21" i="4"/>
  <c r="BF21" i="4"/>
  <c r="BC21" i="4"/>
  <c r="BG21" i="4"/>
  <c r="BH21" i="4"/>
  <c r="BI21" i="4"/>
  <c r="BJ21" i="4"/>
  <c r="AI21" i="4"/>
  <c r="AE21" i="4"/>
  <c r="U21" i="4"/>
  <c r="W21" i="4"/>
  <c r="B20" i="4"/>
  <c r="BK20" i="4"/>
  <c r="BL20" i="4"/>
  <c r="BM20" i="4"/>
  <c r="BT20" i="4"/>
  <c r="BN20" i="4"/>
  <c r="BO20" i="4"/>
  <c r="BP20" i="4"/>
  <c r="BQ20" i="4"/>
  <c r="BR20" i="4"/>
  <c r="BS20" i="4"/>
  <c r="BE20" i="4"/>
  <c r="BF20" i="4"/>
  <c r="BC20" i="4"/>
  <c r="BG20" i="4"/>
  <c r="BH20" i="4"/>
  <c r="BI20" i="4"/>
  <c r="BJ20" i="4"/>
  <c r="AI20" i="4"/>
  <c r="AE20" i="4"/>
  <c r="U20" i="4"/>
  <c r="W20" i="4"/>
  <c r="B19" i="4"/>
  <c r="BK19" i="4"/>
  <c r="BL19" i="4"/>
  <c r="BM19" i="4"/>
  <c r="BT19" i="4"/>
  <c r="BN19" i="4"/>
  <c r="BO19" i="4"/>
  <c r="BP19" i="4"/>
  <c r="BQ19" i="4"/>
  <c r="BR19" i="4"/>
  <c r="BS19" i="4"/>
  <c r="BE19" i="4"/>
  <c r="BF19" i="4"/>
  <c r="BC19" i="4"/>
  <c r="BG19" i="4"/>
  <c r="BH19" i="4"/>
  <c r="BI19" i="4"/>
  <c r="BJ19" i="4"/>
  <c r="AI19" i="4"/>
  <c r="AE19" i="4"/>
  <c r="U19" i="4"/>
  <c r="W19" i="4"/>
  <c r="B18" i="4"/>
  <c r="BK18" i="4"/>
  <c r="BL18" i="4"/>
  <c r="BM18" i="4"/>
  <c r="BT18" i="4"/>
  <c r="BN18" i="4"/>
  <c r="BO18" i="4"/>
  <c r="BP18" i="4"/>
  <c r="BQ18" i="4"/>
  <c r="BR18" i="4"/>
  <c r="BS18" i="4"/>
  <c r="BE18" i="4"/>
  <c r="BF18" i="4"/>
  <c r="BC18" i="4"/>
  <c r="BG18" i="4"/>
  <c r="BH18" i="4"/>
  <c r="BI18" i="4"/>
  <c r="BJ18" i="4"/>
  <c r="AI18" i="4"/>
  <c r="AE18" i="4"/>
  <c r="U18" i="4"/>
  <c r="W18" i="4"/>
  <c r="B17" i="4"/>
  <c r="BK17" i="4"/>
  <c r="BL17" i="4"/>
  <c r="BM17" i="4"/>
  <c r="BT17" i="4"/>
  <c r="BN17" i="4"/>
  <c r="BO17" i="4"/>
  <c r="BP17" i="4"/>
  <c r="BQ17" i="4"/>
  <c r="BR17" i="4"/>
  <c r="BS17" i="4"/>
  <c r="BE17" i="4"/>
  <c r="BF17" i="4"/>
  <c r="BC17" i="4"/>
  <c r="BG17" i="4"/>
  <c r="BH17" i="4"/>
  <c r="BI17" i="4"/>
  <c r="BJ17" i="4"/>
  <c r="AI17" i="4"/>
  <c r="AE17" i="4"/>
  <c r="U17" i="4"/>
  <c r="W17" i="4"/>
  <c r="B16" i="4"/>
  <c r="BK16" i="4"/>
  <c r="BL16" i="4"/>
  <c r="BM16" i="4"/>
  <c r="BT16" i="4"/>
  <c r="BN16" i="4"/>
  <c r="BO16" i="4"/>
  <c r="BP16" i="4"/>
  <c r="BQ16" i="4"/>
  <c r="BR16" i="4"/>
  <c r="BS16" i="4"/>
  <c r="BE16" i="4"/>
  <c r="BF16" i="4"/>
  <c r="BC16" i="4"/>
  <c r="BG16" i="4"/>
  <c r="BH16" i="4"/>
  <c r="BI16" i="4"/>
  <c r="BJ16" i="4"/>
  <c r="AI16" i="4"/>
  <c r="AE16" i="4"/>
  <c r="U16" i="4"/>
  <c r="W16" i="4"/>
  <c r="B15" i="4"/>
  <c r="BK15" i="4"/>
  <c r="BL15" i="4"/>
  <c r="BM15" i="4"/>
  <c r="BT15" i="4"/>
  <c r="BN15" i="4"/>
  <c r="BO15" i="4"/>
  <c r="BP15" i="4"/>
  <c r="BQ15" i="4"/>
  <c r="BR15" i="4"/>
  <c r="BS15" i="4"/>
  <c r="BE15" i="4"/>
  <c r="BF15" i="4"/>
  <c r="BC15" i="4"/>
  <c r="BG15" i="4"/>
  <c r="BH15" i="4"/>
  <c r="BI15" i="4"/>
  <c r="BJ15" i="4"/>
  <c r="AI15" i="4"/>
  <c r="AE15" i="4"/>
  <c r="U15" i="4"/>
  <c r="W15" i="4"/>
  <c r="B14" i="4"/>
  <c r="BK14" i="4"/>
  <c r="BL14" i="4"/>
  <c r="BM14" i="4"/>
  <c r="BT14" i="4"/>
  <c r="BN14" i="4"/>
  <c r="BO14" i="4"/>
  <c r="BP14" i="4"/>
  <c r="BQ14" i="4"/>
  <c r="BR14" i="4"/>
  <c r="BS14" i="4"/>
  <c r="BE14" i="4"/>
  <c r="BF14" i="4"/>
  <c r="BC14" i="4"/>
  <c r="BG14" i="4"/>
  <c r="BH14" i="4"/>
  <c r="BI14" i="4"/>
  <c r="BJ14" i="4"/>
  <c r="AI14" i="4"/>
  <c r="AE14" i="4"/>
  <c r="U14" i="4"/>
  <c r="W14" i="4"/>
  <c r="B13" i="4"/>
  <c r="BK13" i="4"/>
  <c r="BL13" i="4"/>
  <c r="BM13" i="4"/>
  <c r="BT13" i="4"/>
  <c r="BN13" i="4"/>
  <c r="BO13" i="4"/>
  <c r="BP13" i="4"/>
  <c r="BQ13" i="4"/>
  <c r="BR13" i="4"/>
  <c r="BS13" i="4"/>
  <c r="BE13" i="4"/>
  <c r="BF13" i="4"/>
  <c r="BC13" i="4"/>
  <c r="BG13" i="4"/>
  <c r="BH13" i="4"/>
  <c r="BI13" i="4"/>
  <c r="BJ13" i="4"/>
  <c r="AI13" i="4"/>
  <c r="AE13" i="4"/>
  <c r="U13" i="4"/>
  <c r="W13" i="4"/>
  <c r="B12" i="4"/>
  <c r="BK12" i="4"/>
  <c r="BL12" i="4"/>
  <c r="BM12" i="4"/>
  <c r="BT12" i="4"/>
  <c r="BN12" i="4"/>
  <c r="BO12" i="4"/>
  <c r="BP12" i="4"/>
  <c r="BQ12" i="4"/>
  <c r="BR12" i="4"/>
  <c r="BS12" i="4"/>
  <c r="BE12" i="4"/>
  <c r="BF12" i="4"/>
  <c r="BC12" i="4"/>
  <c r="BG12" i="4"/>
  <c r="BH12" i="4"/>
  <c r="BI12" i="4"/>
  <c r="BJ12" i="4"/>
  <c r="AI12" i="4"/>
  <c r="AE12" i="4"/>
  <c r="U12" i="4"/>
  <c r="W12" i="4"/>
  <c r="B11" i="4"/>
  <c r="BK11" i="4"/>
  <c r="BL11" i="4"/>
  <c r="BM11" i="4"/>
  <c r="BT11" i="4"/>
  <c r="BN11" i="4"/>
  <c r="BO11" i="4"/>
  <c r="BP11" i="4"/>
  <c r="BQ11" i="4"/>
  <c r="BR11" i="4"/>
  <c r="BS11" i="4"/>
  <c r="BE11" i="4"/>
  <c r="BF11" i="4"/>
  <c r="BC11" i="4"/>
  <c r="BG11" i="4"/>
  <c r="BH11" i="4"/>
  <c r="BI11" i="4"/>
  <c r="BJ11" i="4"/>
  <c r="AI11" i="4"/>
  <c r="AE11" i="4"/>
  <c r="U11" i="4"/>
  <c r="W11" i="4"/>
  <c r="B10" i="4"/>
  <c r="BK10" i="4"/>
  <c r="BL10" i="4"/>
  <c r="BM10" i="4"/>
  <c r="BT10" i="4"/>
  <c r="BN10" i="4"/>
  <c r="BO10" i="4"/>
  <c r="BP10" i="4"/>
  <c r="BQ10" i="4"/>
  <c r="BR10" i="4"/>
  <c r="BS10" i="4"/>
  <c r="BE10" i="4"/>
  <c r="BF10" i="4"/>
  <c r="BC10" i="4"/>
  <c r="BG10" i="4"/>
  <c r="BH10" i="4"/>
  <c r="BI10" i="4"/>
  <c r="BJ10" i="4"/>
  <c r="AI10" i="4"/>
  <c r="AE10" i="4"/>
  <c r="U10" i="4"/>
  <c r="W10" i="4"/>
  <c r="B9" i="4"/>
  <c r="BK9" i="4"/>
  <c r="BL9" i="4"/>
  <c r="BM9" i="4"/>
  <c r="BT9" i="4"/>
  <c r="BN9" i="4"/>
  <c r="BO9" i="4"/>
  <c r="BP9" i="4"/>
  <c r="BQ9" i="4"/>
  <c r="BR9" i="4"/>
  <c r="BS9" i="4"/>
  <c r="BE9" i="4"/>
  <c r="BF9" i="4"/>
  <c r="BC9" i="4"/>
  <c r="BG9" i="4"/>
  <c r="BH9" i="4"/>
  <c r="BI9" i="4"/>
  <c r="BJ9" i="4"/>
  <c r="AI9" i="4"/>
  <c r="AE9" i="4"/>
  <c r="U9" i="4"/>
  <c r="W9" i="4"/>
  <c r="B8" i="4"/>
  <c r="BK8" i="4"/>
  <c r="BL8" i="4"/>
  <c r="BM8" i="4"/>
  <c r="BT8" i="4"/>
  <c r="BN8" i="4"/>
  <c r="BO8" i="4"/>
  <c r="BP8" i="4"/>
  <c r="BQ8" i="4"/>
  <c r="BR8" i="4"/>
  <c r="BS8" i="4"/>
  <c r="BE8" i="4"/>
  <c r="BF8" i="4"/>
  <c r="BC8" i="4"/>
  <c r="BG8" i="4"/>
  <c r="BH8" i="4"/>
  <c r="BI8" i="4"/>
  <c r="BJ8" i="4"/>
  <c r="AI8" i="4"/>
  <c r="AE8" i="4"/>
  <c r="U8" i="4"/>
  <c r="W8" i="4"/>
  <c r="B7" i="4"/>
  <c r="BK7" i="4"/>
  <c r="BL7" i="4"/>
  <c r="BM7" i="4"/>
  <c r="BT7" i="4"/>
  <c r="BN7" i="4"/>
  <c r="BO7" i="4"/>
  <c r="BP7" i="4"/>
  <c r="BQ7" i="4"/>
  <c r="BR7" i="4"/>
  <c r="BS7" i="4"/>
  <c r="BE7" i="4"/>
  <c r="BF7" i="4"/>
  <c r="BC7" i="4"/>
  <c r="BG7" i="4"/>
  <c r="BH7" i="4"/>
  <c r="BI7" i="4"/>
  <c r="BJ7" i="4"/>
  <c r="AI7" i="4"/>
  <c r="AE7" i="4"/>
  <c r="U7" i="4"/>
  <c r="W7" i="4"/>
  <c r="B6" i="4"/>
  <c r="BK6" i="4"/>
  <c r="BL6" i="4"/>
  <c r="BM6" i="4"/>
  <c r="BT6" i="4"/>
  <c r="BN6" i="4"/>
  <c r="BO6" i="4"/>
  <c r="BP6" i="4"/>
  <c r="BQ6" i="4"/>
  <c r="BR6" i="4"/>
  <c r="BS6" i="4"/>
  <c r="BE6" i="4"/>
  <c r="BF6" i="4"/>
  <c r="BC6" i="4"/>
  <c r="BG6" i="4"/>
  <c r="BH6" i="4"/>
  <c r="BI6" i="4"/>
  <c r="BJ6" i="4"/>
  <c r="AI6" i="4"/>
  <c r="AE6" i="4"/>
  <c r="U6" i="4"/>
  <c r="W6" i="4"/>
  <c r="B5" i="4"/>
  <c r="BK5" i="4"/>
  <c r="BL5" i="4"/>
  <c r="BM5" i="4"/>
  <c r="BT5" i="4"/>
  <c r="BN5" i="4"/>
  <c r="BO5" i="4"/>
  <c r="BP5" i="4"/>
  <c r="BQ5" i="4"/>
  <c r="BR5" i="4"/>
  <c r="BS5" i="4"/>
  <c r="BE5" i="4"/>
  <c r="BF5" i="4"/>
  <c r="BC5" i="4"/>
  <c r="BG5" i="4"/>
  <c r="BH5" i="4"/>
  <c r="BI5" i="4"/>
  <c r="BJ5" i="4"/>
  <c r="AI5" i="4"/>
  <c r="AE5" i="4"/>
  <c r="B4" i="4"/>
  <c r="BK4" i="4"/>
  <c r="BL4" i="4"/>
  <c r="BM4" i="4"/>
  <c r="BT4" i="4"/>
  <c r="BN4" i="4"/>
  <c r="BO4" i="4"/>
  <c r="BP4" i="4"/>
  <c r="BQ4" i="4"/>
  <c r="BR4" i="4"/>
  <c r="BS4" i="4"/>
  <c r="BE4" i="4"/>
  <c r="BF4" i="4"/>
  <c r="BC4" i="4"/>
  <c r="BG4" i="4"/>
  <c r="BH4" i="4"/>
  <c r="BI4" i="4"/>
  <c r="BJ4" i="4"/>
  <c r="AI4" i="4"/>
  <c r="AE4" i="4"/>
  <c r="Q3" i="4"/>
  <c r="R3" i="4"/>
  <c r="B3" i="4"/>
  <c r="BK3" i="4"/>
  <c r="BL3" i="4"/>
  <c r="BM3" i="4"/>
  <c r="BT3" i="4"/>
  <c r="BN3" i="4"/>
  <c r="BO3" i="4"/>
  <c r="BP3" i="4"/>
  <c r="BQ3" i="4"/>
  <c r="BR3" i="4"/>
  <c r="BS3" i="4"/>
  <c r="BE3" i="4"/>
  <c r="BF3" i="4"/>
  <c r="BC3" i="4"/>
  <c r="BG3" i="4"/>
  <c r="BH3" i="4"/>
  <c r="BI3" i="4"/>
  <c r="BJ3" i="4"/>
  <c r="AY3" i="4"/>
  <c r="AI3" i="4"/>
  <c r="AE3" i="4"/>
  <c r="U3" i="4"/>
  <c r="W3" i="4"/>
  <c r="AP9" i="3"/>
  <c r="AQ9" i="3"/>
  <c r="AR9" i="3"/>
  <c r="AP10" i="3"/>
  <c r="AQ10" i="3"/>
  <c r="AR10" i="3"/>
  <c r="AP11" i="3"/>
  <c r="AQ11" i="3"/>
  <c r="AR11" i="3"/>
  <c r="AP12" i="3"/>
  <c r="AQ12" i="3"/>
  <c r="AR12" i="3"/>
  <c r="AP13" i="3"/>
  <c r="AQ13" i="3"/>
  <c r="AR13" i="3"/>
  <c r="AP14" i="3"/>
  <c r="AQ14" i="3"/>
  <c r="AR14" i="3"/>
  <c r="AP15" i="3"/>
  <c r="AQ15" i="3"/>
  <c r="AR15" i="3"/>
  <c r="AP16" i="3"/>
  <c r="AQ16" i="3"/>
  <c r="AR16" i="3"/>
  <c r="AP17" i="3"/>
  <c r="AQ17" i="3"/>
  <c r="AR17" i="3"/>
  <c r="AP18" i="3"/>
  <c r="AQ18" i="3"/>
  <c r="AR18" i="3"/>
  <c r="AP19" i="3"/>
  <c r="AQ19" i="3"/>
  <c r="AR19" i="3"/>
  <c r="AP20" i="3"/>
  <c r="AQ20" i="3"/>
  <c r="AR20" i="3"/>
  <c r="AP21" i="3"/>
  <c r="AQ21" i="3"/>
  <c r="AR21" i="3"/>
  <c r="AP22" i="3"/>
  <c r="AQ22" i="3"/>
  <c r="AR22" i="3"/>
  <c r="AP23" i="3"/>
  <c r="AQ23" i="3"/>
  <c r="AR23" i="3"/>
  <c r="AP24" i="3"/>
  <c r="AQ24" i="3"/>
  <c r="AR24" i="3"/>
  <c r="AP25" i="3"/>
  <c r="AQ25" i="3"/>
  <c r="AR25" i="3"/>
  <c r="AP26" i="3"/>
  <c r="AQ26" i="3"/>
  <c r="AR26" i="3"/>
  <c r="AP27" i="3"/>
  <c r="AQ27" i="3"/>
  <c r="AR27" i="3"/>
  <c r="AP28" i="3"/>
  <c r="AQ28" i="3"/>
  <c r="AR28" i="3"/>
  <c r="AP29" i="3"/>
  <c r="AQ29" i="3"/>
  <c r="AR29" i="3"/>
  <c r="AP30" i="3"/>
  <c r="AQ30" i="3"/>
  <c r="AR30" i="3"/>
  <c r="AP31" i="3"/>
  <c r="AQ31" i="3"/>
  <c r="AR31" i="3"/>
  <c r="AP32" i="3"/>
  <c r="AQ32" i="3"/>
  <c r="AR32" i="3"/>
  <c r="AP33" i="3"/>
  <c r="AQ33" i="3"/>
  <c r="AR33" i="3"/>
  <c r="AP34" i="3"/>
  <c r="AQ34" i="3"/>
  <c r="AR34" i="3"/>
  <c r="AP35" i="3"/>
  <c r="AQ35" i="3"/>
  <c r="AR35" i="3"/>
  <c r="AP36" i="3"/>
  <c r="AQ36" i="3"/>
  <c r="AR36" i="3"/>
  <c r="AP37" i="3"/>
  <c r="AQ37" i="3"/>
  <c r="AR37" i="3"/>
  <c r="AP38" i="3"/>
  <c r="AQ38" i="3"/>
  <c r="AR38" i="3"/>
  <c r="AP39" i="3"/>
  <c r="AQ39" i="3"/>
  <c r="AR39" i="3"/>
  <c r="AP40" i="3"/>
  <c r="AQ40" i="3"/>
  <c r="AR40" i="3"/>
  <c r="AP41" i="3"/>
  <c r="AQ41" i="3"/>
  <c r="AR41" i="3"/>
  <c r="AP42" i="3"/>
  <c r="AQ42" i="3"/>
  <c r="AR42" i="3"/>
  <c r="AP43" i="3"/>
  <c r="AQ43" i="3"/>
  <c r="AR43" i="3"/>
  <c r="AP44" i="3"/>
  <c r="AQ44" i="3"/>
  <c r="AR44" i="3"/>
  <c r="AP45" i="3"/>
  <c r="AQ45" i="3"/>
  <c r="AR45" i="3"/>
  <c r="AP46" i="3"/>
  <c r="AQ46" i="3"/>
  <c r="AR46" i="3"/>
  <c r="AP47" i="3"/>
  <c r="AQ47" i="3"/>
  <c r="AR47" i="3"/>
  <c r="AP48" i="3"/>
  <c r="AQ48" i="3"/>
  <c r="AR48" i="3"/>
  <c r="AP49" i="3"/>
  <c r="AQ49" i="3"/>
  <c r="AR49" i="3"/>
  <c r="AP50" i="3"/>
  <c r="AQ50" i="3"/>
  <c r="AR50" i="3"/>
  <c r="AP51" i="3"/>
  <c r="AQ51" i="3"/>
  <c r="AR51" i="3"/>
  <c r="AP52" i="3"/>
  <c r="AQ52" i="3"/>
  <c r="AR52" i="3"/>
  <c r="AP53" i="3"/>
  <c r="AQ53" i="3"/>
  <c r="AR53" i="3"/>
  <c r="AP54" i="3"/>
  <c r="AQ54" i="3"/>
  <c r="AR54" i="3"/>
  <c r="AP55" i="3"/>
  <c r="AQ55" i="3"/>
  <c r="AR55" i="3"/>
  <c r="AP56" i="3"/>
  <c r="AQ56" i="3"/>
  <c r="AR56" i="3"/>
  <c r="AP57" i="3"/>
  <c r="AQ57" i="3"/>
  <c r="AR57" i="3"/>
  <c r="AP58" i="3"/>
  <c r="AQ58" i="3"/>
  <c r="AR58" i="3"/>
  <c r="AP59" i="3"/>
  <c r="AQ59" i="3"/>
  <c r="AR59" i="3"/>
  <c r="AP60" i="3"/>
  <c r="AQ60" i="3"/>
  <c r="AR60" i="3"/>
  <c r="AP61" i="3"/>
  <c r="AQ61" i="3"/>
  <c r="AR61" i="3"/>
  <c r="AP62" i="3"/>
  <c r="AQ62" i="3"/>
  <c r="AR62" i="3"/>
  <c r="AP63" i="3"/>
  <c r="AQ63" i="3"/>
  <c r="AR63" i="3"/>
  <c r="AP64" i="3"/>
  <c r="AQ64" i="3"/>
  <c r="AR64" i="3"/>
  <c r="AP65" i="3"/>
  <c r="AQ65" i="3"/>
  <c r="AR65" i="3"/>
  <c r="AP66" i="3"/>
  <c r="AQ66" i="3"/>
  <c r="AR66" i="3"/>
  <c r="AP67" i="3"/>
  <c r="AQ67" i="3"/>
  <c r="AR67" i="3"/>
  <c r="AR8" i="3"/>
  <c r="AQ8" i="3"/>
  <c r="AP8" i="3"/>
  <c r="AR7" i="3"/>
  <c r="AQ7" i="3"/>
  <c r="AP7" i="3"/>
  <c r="AR6" i="3"/>
  <c r="AQ6" i="3"/>
  <c r="AP6" i="3"/>
  <c r="AR5" i="3"/>
  <c r="AQ5" i="3"/>
  <c r="AP5" i="3"/>
  <c r="AR4" i="3"/>
  <c r="AQ4" i="3"/>
  <c r="AP4" i="3"/>
  <c r="AR3" i="3"/>
  <c r="AQ3" i="3"/>
  <c r="AP3" i="3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" i="2"/>
  <c r="C5" i="2"/>
  <c r="D6" i="2"/>
  <c r="K6" i="2"/>
  <c r="L6" i="2"/>
  <c r="Q6" i="2"/>
  <c r="N6" i="2"/>
  <c r="T6" i="2"/>
  <c r="M6" i="2"/>
  <c r="R6" i="2"/>
  <c r="O6" i="2"/>
  <c r="U6" i="2"/>
  <c r="J6" i="2"/>
  <c r="Z6" i="2"/>
  <c r="I6" i="2"/>
  <c r="Y6" i="2"/>
  <c r="AF6" i="2"/>
  <c r="X6" i="2"/>
  <c r="AG6" i="2"/>
  <c r="AH6" i="2"/>
  <c r="AI6" i="2"/>
  <c r="AJ6" i="2"/>
  <c r="AK6" i="2"/>
  <c r="AL6" i="2"/>
  <c r="D7" i="2"/>
  <c r="K7" i="2"/>
  <c r="L7" i="2"/>
  <c r="Q7" i="2"/>
  <c r="N7" i="2"/>
  <c r="T7" i="2"/>
  <c r="M7" i="2"/>
  <c r="R7" i="2"/>
  <c r="O7" i="2"/>
  <c r="U7" i="2"/>
  <c r="J7" i="2"/>
  <c r="Z7" i="2"/>
  <c r="I7" i="2"/>
  <c r="Y7" i="2"/>
  <c r="AF7" i="2"/>
  <c r="X7" i="2"/>
  <c r="AG7" i="2"/>
  <c r="AH7" i="2"/>
  <c r="AI7" i="2"/>
  <c r="AJ7" i="2"/>
  <c r="AK7" i="2"/>
  <c r="AL7" i="2"/>
  <c r="D8" i="2"/>
  <c r="K8" i="2"/>
  <c r="L8" i="2"/>
  <c r="Q8" i="2"/>
  <c r="N8" i="2"/>
  <c r="T8" i="2"/>
  <c r="M8" i="2"/>
  <c r="R8" i="2"/>
  <c r="O8" i="2"/>
  <c r="U8" i="2"/>
  <c r="J8" i="2"/>
  <c r="Z8" i="2"/>
  <c r="I8" i="2"/>
  <c r="Y8" i="2"/>
  <c r="AF8" i="2"/>
  <c r="X8" i="2"/>
  <c r="AG8" i="2"/>
  <c r="AH8" i="2"/>
  <c r="AI8" i="2"/>
  <c r="AJ8" i="2"/>
  <c r="AK8" i="2"/>
  <c r="AL8" i="2"/>
  <c r="D9" i="2"/>
  <c r="K9" i="2"/>
  <c r="L9" i="2"/>
  <c r="Q9" i="2"/>
  <c r="N9" i="2"/>
  <c r="T9" i="2"/>
  <c r="M9" i="2"/>
  <c r="R9" i="2"/>
  <c r="O9" i="2"/>
  <c r="U9" i="2"/>
  <c r="J9" i="2"/>
  <c r="Z9" i="2"/>
  <c r="I9" i="2"/>
  <c r="Y9" i="2"/>
  <c r="AF9" i="2"/>
  <c r="X9" i="2"/>
  <c r="AG9" i="2"/>
  <c r="AH9" i="2"/>
  <c r="AI9" i="2"/>
  <c r="AJ9" i="2"/>
  <c r="AK9" i="2"/>
  <c r="AL9" i="2"/>
  <c r="D10" i="2"/>
  <c r="K10" i="2"/>
  <c r="L10" i="2"/>
  <c r="Q10" i="2"/>
  <c r="N10" i="2"/>
  <c r="T10" i="2"/>
  <c r="M10" i="2"/>
  <c r="R10" i="2"/>
  <c r="O10" i="2"/>
  <c r="U10" i="2"/>
  <c r="J10" i="2"/>
  <c r="Z10" i="2"/>
  <c r="I10" i="2"/>
  <c r="Y10" i="2"/>
  <c r="AF10" i="2"/>
  <c r="X10" i="2"/>
  <c r="AG10" i="2"/>
  <c r="AH10" i="2"/>
  <c r="AI10" i="2"/>
  <c r="AJ10" i="2"/>
  <c r="AK10" i="2"/>
  <c r="AL10" i="2"/>
  <c r="D11" i="2"/>
  <c r="K11" i="2"/>
  <c r="L11" i="2"/>
  <c r="Q11" i="2"/>
  <c r="N11" i="2"/>
  <c r="T11" i="2"/>
  <c r="M11" i="2"/>
  <c r="R11" i="2"/>
  <c r="O11" i="2"/>
  <c r="U11" i="2"/>
  <c r="J11" i="2"/>
  <c r="Z11" i="2"/>
  <c r="I11" i="2"/>
  <c r="Y11" i="2"/>
  <c r="AF11" i="2"/>
  <c r="X11" i="2"/>
  <c r="AG11" i="2"/>
  <c r="AH11" i="2"/>
  <c r="AI11" i="2"/>
  <c r="AJ11" i="2"/>
  <c r="AK11" i="2"/>
  <c r="AL11" i="2"/>
  <c r="D12" i="2"/>
  <c r="K12" i="2"/>
  <c r="L12" i="2"/>
  <c r="Q12" i="2"/>
  <c r="N12" i="2"/>
  <c r="T12" i="2"/>
  <c r="M12" i="2"/>
  <c r="R12" i="2"/>
  <c r="O12" i="2"/>
  <c r="U12" i="2"/>
  <c r="J12" i="2"/>
  <c r="Z12" i="2"/>
  <c r="I12" i="2"/>
  <c r="Y12" i="2"/>
  <c r="AF12" i="2"/>
  <c r="X12" i="2"/>
  <c r="AG12" i="2"/>
  <c r="AH12" i="2"/>
  <c r="AI12" i="2"/>
  <c r="AJ12" i="2"/>
  <c r="AK12" i="2"/>
  <c r="AL12" i="2"/>
  <c r="D13" i="2"/>
  <c r="K13" i="2"/>
  <c r="L13" i="2"/>
  <c r="Q13" i="2"/>
  <c r="N13" i="2"/>
  <c r="T13" i="2"/>
  <c r="M13" i="2"/>
  <c r="R13" i="2"/>
  <c r="O13" i="2"/>
  <c r="U13" i="2"/>
  <c r="J13" i="2"/>
  <c r="Z13" i="2"/>
  <c r="I13" i="2"/>
  <c r="Y13" i="2"/>
  <c r="AF13" i="2"/>
  <c r="X13" i="2"/>
  <c r="AG13" i="2"/>
  <c r="AH13" i="2"/>
  <c r="AI13" i="2"/>
  <c r="AJ13" i="2"/>
  <c r="AK13" i="2"/>
  <c r="AL13" i="2"/>
  <c r="D14" i="2"/>
  <c r="K14" i="2"/>
  <c r="L14" i="2"/>
  <c r="Q14" i="2"/>
  <c r="N14" i="2"/>
  <c r="T14" i="2"/>
  <c r="M14" i="2"/>
  <c r="R14" i="2"/>
  <c r="O14" i="2"/>
  <c r="U14" i="2"/>
  <c r="J14" i="2"/>
  <c r="Z14" i="2"/>
  <c r="I14" i="2"/>
  <c r="Y14" i="2"/>
  <c r="AF14" i="2"/>
  <c r="X14" i="2"/>
  <c r="AG14" i="2"/>
  <c r="AH14" i="2"/>
  <c r="AI14" i="2"/>
  <c r="AJ14" i="2"/>
  <c r="AK14" i="2"/>
  <c r="AL14" i="2"/>
  <c r="D15" i="2"/>
  <c r="K15" i="2"/>
  <c r="L15" i="2"/>
  <c r="Q15" i="2"/>
  <c r="N15" i="2"/>
  <c r="T15" i="2"/>
  <c r="M15" i="2"/>
  <c r="R15" i="2"/>
  <c r="O15" i="2"/>
  <c r="U15" i="2"/>
  <c r="J15" i="2"/>
  <c r="Z15" i="2"/>
  <c r="I15" i="2"/>
  <c r="Y15" i="2"/>
  <c r="AF15" i="2"/>
  <c r="X15" i="2"/>
  <c r="AG15" i="2"/>
  <c r="AH15" i="2"/>
  <c r="AI15" i="2"/>
  <c r="AJ15" i="2"/>
  <c r="AK15" i="2"/>
  <c r="AL15" i="2"/>
  <c r="D16" i="2"/>
  <c r="K16" i="2"/>
  <c r="L16" i="2"/>
  <c r="Q16" i="2"/>
  <c r="N16" i="2"/>
  <c r="T16" i="2"/>
  <c r="M16" i="2"/>
  <c r="R16" i="2"/>
  <c r="O16" i="2"/>
  <c r="U16" i="2"/>
  <c r="J16" i="2"/>
  <c r="Z16" i="2"/>
  <c r="I16" i="2"/>
  <c r="Y16" i="2"/>
  <c r="AF16" i="2"/>
  <c r="X16" i="2"/>
  <c r="AG16" i="2"/>
  <c r="AH16" i="2"/>
  <c r="AI16" i="2"/>
  <c r="AJ16" i="2"/>
  <c r="AK16" i="2"/>
  <c r="AL16" i="2"/>
  <c r="D17" i="2"/>
  <c r="K17" i="2"/>
  <c r="L17" i="2"/>
  <c r="Q17" i="2"/>
  <c r="N17" i="2"/>
  <c r="T17" i="2"/>
  <c r="M17" i="2"/>
  <c r="R17" i="2"/>
  <c r="O17" i="2"/>
  <c r="U17" i="2"/>
  <c r="J17" i="2"/>
  <c r="Z17" i="2"/>
  <c r="I17" i="2"/>
  <c r="Y17" i="2"/>
  <c r="AF17" i="2"/>
  <c r="X17" i="2"/>
  <c r="AG17" i="2"/>
  <c r="AH17" i="2"/>
  <c r="AI17" i="2"/>
  <c r="AJ17" i="2"/>
  <c r="AK17" i="2"/>
  <c r="AL17" i="2"/>
  <c r="D18" i="2"/>
  <c r="K18" i="2"/>
  <c r="L18" i="2"/>
  <c r="Q18" i="2"/>
  <c r="N18" i="2"/>
  <c r="T18" i="2"/>
  <c r="M18" i="2"/>
  <c r="R18" i="2"/>
  <c r="O18" i="2"/>
  <c r="U18" i="2"/>
  <c r="J18" i="2"/>
  <c r="Z18" i="2"/>
  <c r="I18" i="2"/>
  <c r="Y18" i="2"/>
  <c r="AF18" i="2"/>
  <c r="X18" i="2"/>
  <c r="AG18" i="2"/>
  <c r="AH18" i="2"/>
  <c r="AI18" i="2"/>
  <c r="AJ18" i="2"/>
  <c r="AK18" i="2"/>
  <c r="AL18" i="2"/>
  <c r="D19" i="2"/>
  <c r="K19" i="2"/>
  <c r="L19" i="2"/>
  <c r="Q19" i="2"/>
  <c r="N19" i="2"/>
  <c r="T19" i="2"/>
  <c r="M19" i="2"/>
  <c r="R19" i="2"/>
  <c r="O19" i="2"/>
  <c r="U19" i="2"/>
  <c r="J19" i="2"/>
  <c r="Z19" i="2"/>
  <c r="I19" i="2"/>
  <c r="Y19" i="2"/>
  <c r="AF19" i="2"/>
  <c r="X19" i="2"/>
  <c r="AG19" i="2"/>
  <c r="AH19" i="2"/>
  <c r="AI19" i="2"/>
  <c r="AJ19" i="2"/>
  <c r="AK19" i="2"/>
  <c r="AL19" i="2"/>
  <c r="D20" i="2"/>
  <c r="K20" i="2"/>
  <c r="L20" i="2"/>
  <c r="Q20" i="2"/>
  <c r="N20" i="2"/>
  <c r="T20" i="2"/>
  <c r="M20" i="2"/>
  <c r="R20" i="2"/>
  <c r="O20" i="2"/>
  <c r="U20" i="2"/>
  <c r="J20" i="2"/>
  <c r="Z20" i="2"/>
  <c r="I20" i="2"/>
  <c r="Y20" i="2"/>
  <c r="AF20" i="2"/>
  <c r="X20" i="2"/>
  <c r="AG20" i="2"/>
  <c r="AH20" i="2"/>
  <c r="AI20" i="2"/>
  <c r="AJ20" i="2"/>
  <c r="AK20" i="2"/>
  <c r="AL20" i="2"/>
  <c r="D21" i="2"/>
  <c r="K21" i="2"/>
  <c r="L21" i="2"/>
  <c r="Q21" i="2"/>
  <c r="N21" i="2"/>
  <c r="T21" i="2"/>
  <c r="M21" i="2"/>
  <c r="R21" i="2"/>
  <c r="O21" i="2"/>
  <c r="U21" i="2"/>
  <c r="J21" i="2"/>
  <c r="Z21" i="2"/>
  <c r="I21" i="2"/>
  <c r="Y21" i="2"/>
  <c r="AF21" i="2"/>
  <c r="X21" i="2"/>
  <c r="AG21" i="2"/>
  <c r="AH21" i="2"/>
  <c r="AI21" i="2"/>
  <c r="AJ21" i="2"/>
  <c r="AK21" i="2"/>
  <c r="AL21" i="2"/>
  <c r="D22" i="2"/>
  <c r="K22" i="2"/>
  <c r="L22" i="2"/>
  <c r="Q22" i="2"/>
  <c r="N22" i="2"/>
  <c r="T22" i="2"/>
  <c r="M22" i="2"/>
  <c r="R22" i="2"/>
  <c r="O22" i="2"/>
  <c r="U22" i="2"/>
  <c r="J22" i="2"/>
  <c r="Z22" i="2"/>
  <c r="I22" i="2"/>
  <c r="Y22" i="2"/>
  <c r="AF22" i="2"/>
  <c r="X22" i="2"/>
  <c r="AG22" i="2"/>
  <c r="AH22" i="2"/>
  <c r="AI22" i="2"/>
  <c r="AJ22" i="2"/>
  <c r="AK22" i="2"/>
  <c r="AL22" i="2"/>
  <c r="D23" i="2"/>
  <c r="K23" i="2"/>
  <c r="L23" i="2"/>
  <c r="Q23" i="2"/>
  <c r="N23" i="2"/>
  <c r="T23" i="2"/>
  <c r="M23" i="2"/>
  <c r="R23" i="2"/>
  <c r="O23" i="2"/>
  <c r="U23" i="2"/>
  <c r="J23" i="2"/>
  <c r="Z23" i="2"/>
  <c r="I23" i="2"/>
  <c r="Y23" i="2"/>
  <c r="AF23" i="2"/>
  <c r="X23" i="2"/>
  <c r="AG23" i="2"/>
  <c r="AH23" i="2"/>
  <c r="AI23" i="2"/>
  <c r="AJ23" i="2"/>
  <c r="AK23" i="2"/>
  <c r="AL23" i="2"/>
  <c r="D24" i="2"/>
  <c r="K24" i="2"/>
  <c r="L24" i="2"/>
  <c r="Q24" i="2"/>
  <c r="N24" i="2"/>
  <c r="T24" i="2"/>
  <c r="M24" i="2"/>
  <c r="R24" i="2"/>
  <c r="O24" i="2"/>
  <c r="U24" i="2"/>
  <c r="J24" i="2"/>
  <c r="Z24" i="2"/>
  <c r="I24" i="2"/>
  <c r="Y24" i="2"/>
  <c r="AF24" i="2"/>
  <c r="X24" i="2"/>
  <c r="AG24" i="2"/>
  <c r="AH24" i="2"/>
  <c r="AI24" i="2"/>
  <c r="AJ24" i="2"/>
  <c r="AK24" i="2"/>
  <c r="AL24" i="2"/>
  <c r="D25" i="2"/>
  <c r="K25" i="2"/>
  <c r="L25" i="2"/>
  <c r="Q25" i="2"/>
  <c r="N25" i="2"/>
  <c r="T25" i="2"/>
  <c r="M25" i="2"/>
  <c r="R25" i="2"/>
  <c r="O25" i="2"/>
  <c r="U25" i="2"/>
  <c r="J25" i="2"/>
  <c r="Z25" i="2"/>
  <c r="I25" i="2"/>
  <c r="Y25" i="2"/>
  <c r="AF25" i="2"/>
  <c r="X25" i="2"/>
  <c r="AG25" i="2"/>
  <c r="AH25" i="2"/>
  <c r="AI25" i="2"/>
  <c r="AJ25" i="2"/>
  <c r="AK25" i="2"/>
  <c r="AL25" i="2"/>
  <c r="D26" i="2"/>
  <c r="K26" i="2"/>
  <c r="L26" i="2"/>
  <c r="Q26" i="2"/>
  <c r="N26" i="2"/>
  <c r="T26" i="2"/>
  <c r="M26" i="2"/>
  <c r="R26" i="2"/>
  <c r="O26" i="2"/>
  <c r="U26" i="2"/>
  <c r="J26" i="2"/>
  <c r="Z26" i="2"/>
  <c r="I26" i="2"/>
  <c r="Y26" i="2"/>
  <c r="AF26" i="2"/>
  <c r="X26" i="2"/>
  <c r="AG26" i="2"/>
  <c r="AH26" i="2"/>
  <c r="AI26" i="2"/>
  <c r="AJ26" i="2"/>
  <c r="AK26" i="2"/>
  <c r="AL26" i="2"/>
  <c r="D27" i="2"/>
  <c r="K27" i="2"/>
  <c r="L27" i="2"/>
  <c r="Q27" i="2"/>
  <c r="N27" i="2"/>
  <c r="T27" i="2"/>
  <c r="M27" i="2"/>
  <c r="R27" i="2"/>
  <c r="O27" i="2"/>
  <c r="U27" i="2"/>
  <c r="J27" i="2"/>
  <c r="Z27" i="2"/>
  <c r="I27" i="2"/>
  <c r="Y27" i="2"/>
  <c r="AF27" i="2"/>
  <c r="X27" i="2"/>
  <c r="AG27" i="2"/>
  <c r="AH27" i="2"/>
  <c r="AI27" i="2"/>
  <c r="AJ27" i="2"/>
  <c r="AK27" i="2"/>
  <c r="AL27" i="2"/>
  <c r="D28" i="2"/>
  <c r="K28" i="2"/>
  <c r="L28" i="2"/>
  <c r="Q28" i="2"/>
  <c r="N28" i="2"/>
  <c r="T28" i="2"/>
  <c r="M28" i="2"/>
  <c r="R28" i="2"/>
  <c r="O28" i="2"/>
  <c r="U28" i="2"/>
  <c r="J28" i="2"/>
  <c r="Z28" i="2"/>
  <c r="I28" i="2"/>
  <c r="Y28" i="2"/>
  <c r="AF28" i="2"/>
  <c r="X28" i="2"/>
  <c r="AG28" i="2"/>
  <c r="AH28" i="2"/>
  <c r="AI28" i="2"/>
  <c r="AJ28" i="2"/>
  <c r="AK28" i="2"/>
  <c r="AL28" i="2"/>
  <c r="D29" i="2"/>
  <c r="K29" i="2"/>
  <c r="L29" i="2"/>
  <c r="Q29" i="2"/>
  <c r="N29" i="2"/>
  <c r="T29" i="2"/>
  <c r="M29" i="2"/>
  <c r="R29" i="2"/>
  <c r="O29" i="2"/>
  <c r="U29" i="2"/>
  <c r="J29" i="2"/>
  <c r="Z29" i="2"/>
  <c r="I29" i="2"/>
  <c r="Y29" i="2"/>
  <c r="AF29" i="2"/>
  <c r="X29" i="2"/>
  <c r="AG29" i="2"/>
  <c r="AH29" i="2"/>
  <c r="AI29" i="2"/>
  <c r="AJ29" i="2"/>
  <c r="AK29" i="2"/>
  <c r="AL29" i="2"/>
  <c r="D30" i="2"/>
  <c r="K30" i="2"/>
  <c r="L30" i="2"/>
  <c r="Q30" i="2"/>
  <c r="N30" i="2"/>
  <c r="T30" i="2"/>
  <c r="M30" i="2"/>
  <c r="R30" i="2"/>
  <c r="O30" i="2"/>
  <c r="U30" i="2"/>
  <c r="J30" i="2"/>
  <c r="Z30" i="2"/>
  <c r="I30" i="2"/>
  <c r="Y30" i="2"/>
  <c r="AF30" i="2"/>
  <c r="X30" i="2"/>
  <c r="AG30" i="2"/>
  <c r="AH30" i="2"/>
  <c r="AI30" i="2"/>
  <c r="AJ30" i="2"/>
  <c r="AK30" i="2"/>
  <c r="AL30" i="2"/>
  <c r="D31" i="2"/>
  <c r="K31" i="2"/>
  <c r="L31" i="2"/>
  <c r="Q31" i="2"/>
  <c r="N31" i="2"/>
  <c r="T31" i="2"/>
  <c r="M31" i="2"/>
  <c r="R31" i="2"/>
  <c r="O31" i="2"/>
  <c r="U31" i="2"/>
  <c r="J31" i="2"/>
  <c r="Z31" i="2"/>
  <c r="I31" i="2"/>
  <c r="Y31" i="2"/>
  <c r="AF31" i="2"/>
  <c r="X31" i="2"/>
  <c r="AG31" i="2"/>
  <c r="AH31" i="2"/>
  <c r="AI31" i="2"/>
  <c r="AJ31" i="2"/>
  <c r="AK31" i="2"/>
  <c r="AL31" i="2"/>
  <c r="D32" i="2"/>
  <c r="K32" i="2"/>
  <c r="L32" i="2"/>
  <c r="Q32" i="2"/>
  <c r="N32" i="2"/>
  <c r="T32" i="2"/>
  <c r="M32" i="2"/>
  <c r="R32" i="2"/>
  <c r="O32" i="2"/>
  <c r="U32" i="2"/>
  <c r="J32" i="2"/>
  <c r="Z32" i="2"/>
  <c r="I32" i="2"/>
  <c r="Y32" i="2"/>
  <c r="AF32" i="2"/>
  <c r="X32" i="2"/>
  <c r="AG32" i="2"/>
  <c r="AH32" i="2"/>
  <c r="AI32" i="2"/>
  <c r="AJ32" i="2"/>
  <c r="AK32" i="2"/>
  <c r="AL32" i="2"/>
  <c r="D33" i="2"/>
  <c r="K33" i="2"/>
  <c r="L33" i="2"/>
  <c r="Q33" i="2"/>
  <c r="N33" i="2"/>
  <c r="T33" i="2"/>
  <c r="M33" i="2"/>
  <c r="R33" i="2"/>
  <c r="O33" i="2"/>
  <c r="U33" i="2"/>
  <c r="J33" i="2"/>
  <c r="Z33" i="2"/>
  <c r="I33" i="2"/>
  <c r="Y33" i="2"/>
  <c r="AF33" i="2"/>
  <c r="X33" i="2"/>
  <c r="AG33" i="2"/>
  <c r="AH33" i="2"/>
  <c r="AI33" i="2"/>
  <c r="AJ33" i="2"/>
  <c r="AK33" i="2"/>
  <c r="AL33" i="2"/>
  <c r="D34" i="2"/>
  <c r="K34" i="2"/>
  <c r="L34" i="2"/>
  <c r="Q34" i="2"/>
  <c r="N34" i="2"/>
  <c r="T34" i="2"/>
  <c r="M34" i="2"/>
  <c r="R34" i="2"/>
  <c r="O34" i="2"/>
  <c r="U34" i="2"/>
  <c r="J34" i="2"/>
  <c r="Z34" i="2"/>
  <c r="I34" i="2"/>
  <c r="Y34" i="2"/>
  <c r="AF34" i="2"/>
  <c r="X34" i="2"/>
  <c r="AG34" i="2"/>
  <c r="AH34" i="2"/>
  <c r="AI34" i="2"/>
  <c r="AJ34" i="2"/>
  <c r="AK34" i="2"/>
  <c r="AL34" i="2"/>
  <c r="D35" i="2"/>
  <c r="K35" i="2"/>
  <c r="L35" i="2"/>
  <c r="Q35" i="2"/>
  <c r="N35" i="2"/>
  <c r="T35" i="2"/>
  <c r="M35" i="2"/>
  <c r="R35" i="2"/>
  <c r="O35" i="2"/>
  <c r="U35" i="2"/>
  <c r="J35" i="2"/>
  <c r="Z35" i="2"/>
  <c r="I35" i="2"/>
  <c r="Y35" i="2"/>
  <c r="AF35" i="2"/>
  <c r="X35" i="2"/>
  <c r="AG35" i="2"/>
  <c r="AH35" i="2"/>
  <c r="AI35" i="2"/>
  <c r="AJ35" i="2"/>
  <c r="AK35" i="2"/>
  <c r="AL35" i="2"/>
  <c r="D36" i="2"/>
  <c r="K36" i="2"/>
  <c r="L36" i="2"/>
  <c r="Q36" i="2"/>
  <c r="N36" i="2"/>
  <c r="T36" i="2"/>
  <c r="M36" i="2"/>
  <c r="R36" i="2"/>
  <c r="O36" i="2"/>
  <c r="U36" i="2"/>
  <c r="J36" i="2"/>
  <c r="Z36" i="2"/>
  <c r="I36" i="2"/>
  <c r="Y36" i="2"/>
  <c r="AF36" i="2"/>
  <c r="X36" i="2"/>
  <c r="AG36" i="2"/>
  <c r="AH36" i="2"/>
  <c r="AI36" i="2"/>
  <c r="AJ36" i="2"/>
  <c r="AK36" i="2"/>
  <c r="AL36" i="2"/>
  <c r="D37" i="2"/>
  <c r="K37" i="2"/>
  <c r="L37" i="2"/>
  <c r="Q37" i="2"/>
  <c r="N37" i="2"/>
  <c r="T37" i="2"/>
  <c r="M37" i="2"/>
  <c r="R37" i="2"/>
  <c r="O37" i="2"/>
  <c r="U37" i="2"/>
  <c r="J37" i="2"/>
  <c r="Z37" i="2"/>
  <c r="I37" i="2"/>
  <c r="Y37" i="2"/>
  <c r="AF37" i="2"/>
  <c r="X37" i="2"/>
  <c r="AG37" i="2"/>
  <c r="AH37" i="2"/>
  <c r="AI37" i="2"/>
  <c r="AJ37" i="2"/>
  <c r="AK37" i="2"/>
  <c r="AL37" i="2"/>
  <c r="D38" i="2"/>
  <c r="K38" i="2"/>
  <c r="L38" i="2"/>
  <c r="Q38" i="2"/>
  <c r="N38" i="2"/>
  <c r="T38" i="2"/>
  <c r="M38" i="2"/>
  <c r="R38" i="2"/>
  <c r="O38" i="2"/>
  <c r="U38" i="2"/>
  <c r="J38" i="2"/>
  <c r="Z38" i="2"/>
  <c r="I38" i="2"/>
  <c r="Y38" i="2"/>
  <c r="AF38" i="2"/>
  <c r="X38" i="2"/>
  <c r="AG38" i="2"/>
  <c r="AH38" i="2"/>
  <c r="AI38" i="2"/>
  <c r="AJ38" i="2"/>
  <c r="AK38" i="2"/>
  <c r="AL38" i="2"/>
  <c r="D39" i="2"/>
  <c r="K39" i="2"/>
  <c r="L39" i="2"/>
  <c r="Q39" i="2"/>
  <c r="N39" i="2"/>
  <c r="T39" i="2"/>
  <c r="M39" i="2"/>
  <c r="R39" i="2"/>
  <c r="O39" i="2"/>
  <c r="U39" i="2"/>
  <c r="J39" i="2"/>
  <c r="Z39" i="2"/>
  <c r="I39" i="2"/>
  <c r="Y39" i="2"/>
  <c r="AF39" i="2"/>
  <c r="X39" i="2"/>
  <c r="AG39" i="2"/>
  <c r="AH39" i="2"/>
  <c r="AI39" i="2"/>
  <c r="AJ39" i="2"/>
  <c r="AK39" i="2"/>
  <c r="AL39" i="2"/>
  <c r="D40" i="2"/>
  <c r="K40" i="2"/>
  <c r="L40" i="2"/>
  <c r="Q40" i="2"/>
  <c r="N40" i="2"/>
  <c r="T40" i="2"/>
  <c r="M40" i="2"/>
  <c r="R40" i="2"/>
  <c r="O40" i="2"/>
  <c r="U40" i="2"/>
  <c r="J40" i="2"/>
  <c r="Z40" i="2"/>
  <c r="I40" i="2"/>
  <c r="Y40" i="2"/>
  <c r="AF40" i="2"/>
  <c r="X40" i="2"/>
  <c r="AG40" i="2"/>
  <c r="AH40" i="2"/>
  <c r="AI40" i="2"/>
  <c r="AJ40" i="2"/>
  <c r="AK40" i="2"/>
  <c r="AL40" i="2"/>
  <c r="D41" i="2"/>
  <c r="K41" i="2"/>
  <c r="L41" i="2"/>
  <c r="Q41" i="2"/>
  <c r="N41" i="2"/>
  <c r="T41" i="2"/>
  <c r="M41" i="2"/>
  <c r="R41" i="2"/>
  <c r="O41" i="2"/>
  <c r="U41" i="2"/>
  <c r="J41" i="2"/>
  <c r="Z41" i="2"/>
  <c r="I41" i="2"/>
  <c r="Y41" i="2"/>
  <c r="AF41" i="2"/>
  <c r="X41" i="2"/>
  <c r="AG41" i="2"/>
  <c r="AH41" i="2"/>
  <c r="AI41" i="2"/>
  <c r="AJ41" i="2"/>
  <c r="AK41" i="2"/>
  <c r="AL41" i="2"/>
  <c r="D42" i="2"/>
  <c r="K42" i="2"/>
  <c r="L42" i="2"/>
  <c r="Q42" i="2"/>
  <c r="N42" i="2"/>
  <c r="T42" i="2"/>
  <c r="M42" i="2"/>
  <c r="R42" i="2"/>
  <c r="O42" i="2"/>
  <c r="U42" i="2"/>
  <c r="J42" i="2"/>
  <c r="Z42" i="2"/>
  <c r="I42" i="2"/>
  <c r="Y42" i="2"/>
  <c r="AF42" i="2"/>
  <c r="X42" i="2"/>
  <c r="AG42" i="2"/>
  <c r="AH42" i="2"/>
  <c r="AI42" i="2"/>
  <c r="AJ42" i="2"/>
  <c r="AK42" i="2"/>
  <c r="AL42" i="2"/>
  <c r="D43" i="2"/>
  <c r="K43" i="2"/>
  <c r="L43" i="2"/>
  <c r="Q43" i="2"/>
  <c r="N43" i="2"/>
  <c r="T43" i="2"/>
  <c r="M43" i="2"/>
  <c r="R43" i="2"/>
  <c r="O43" i="2"/>
  <c r="U43" i="2"/>
  <c r="J43" i="2"/>
  <c r="Z43" i="2"/>
  <c r="I43" i="2"/>
  <c r="Y43" i="2"/>
  <c r="AF43" i="2"/>
  <c r="X43" i="2"/>
  <c r="AG43" i="2"/>
  <c r="AH43" i="2"/>
  <c r="AI43" i="2"/>
  <c r="AJ43" i="2"/>
  <c r="AK43" i="2"/>
  <c r="AL43" i="2"/>
  <c r="D44" i="2"/>
  <c r="K44" i="2"/>
  <c r="L44" i="2"/>
  <c r="Q44" i="2"/>
  <c r="N44" i="2"/>
  <c r="T44" i="2"/>
  <c r="M44" i="2"/>
  <c r="R44" i="2"/>
  <c r="O44" i="2"/>
  <c r="U44" i="2"/>
  <c r="J44" i="2"/>
  <c r="Z44" i="2"/>
  <c r="I44" i="2"/>
  <c r="Y44" i="2"/>
  <c r="AF44" i="2"/>
  <c r="X44" i="2"/>
  <c r="AG44" i="2"/>
  <c r="AH44" i="2"/>
  <c r="AI44" i="2"/>
  <c r="AJ44" i="2"/>
  <c r="AK44" i="2"/>
  <c r="AL44" i="2"/>
  <c r="D45" i="2"/>
  <c r="K45" i="2"/>
  <c r="L45" i="2"/>
  <c r="Q45" i="2"/>
  <c r="N45" i="2"/>
  <c r="T45" i="2"/>
  <c r="M45" i="2"/>
  <c r="R45" i="2"/>
  <c r="O45" i="2"/>
  <c r="U45" i="2"/>
  <c r="J45" i="2"/>
  <c r="Z45" i="2"/>
  <c r="I45" i="2"/>
  <c r="Y45" i="2"/>
  <c r="AF45" i="2"/>
  <c r="X45" i="2"/>
  <c r="AG45" i="2"/>
  <c r="AH45" i="2"/>
  <c r="AI45" i="2"/>
  <c r="AJ45" i="2"/>
  <c r="AK45" i="2"/>
  <c r="AL45" i="2"/>
  <c r="D46" i="2"/>
  <c r="K46" i="2"/>
  <c r="L46" i="2"/>
  <c r="Q46" i="2"/>
  <c r="N46" i="2"/>
  <c r="T46" i="2"/>
  <c r="M46" i="2"/>
  <c r="R46" i="2"/>
  <c r="O46" i="2"/>
  <c r="U46" i="2"/>
  <c r="J46" i="2"/>
  <c r="Z46" i="2"/>
  <c r="I46" i="2"/>
  <c r="Y46" i="2"/>
  <c r="AF46" i="2"/>
  <c r="X46" i="2"/>
  <c r="AG46" i="2"/>
  <c r="AH46" i="2"/>
  <c r="AI46" i="2"/>
  <c r="AJ46" i="2"/>
  <c r="AK46" i="2"/>
  <c r="AL46" i="2"/>
  <c r="D47" i="2"/>
  <c r="K47" i="2"/>
  <c r="L47" i="2"/>
  <c r="Q47" i="2"/>
  <c r="N47" i="2"/>
  <c r="T47" i="2"/>
  <c r="M47" i="2"/>
  <c r="R47" i="2"/>
  <c r="O47" i="2"/>
  <c r="U47" i="2"/>
  <c r="J47" i="2"/>
  <c r="Z47" i="2"/>
  <c r="I47" i="2"/>
  <c r="Y47" i="2"/>
  <c r="AF47" i="2"/>
  <c r="X47" i="2"/>
  <c r="AG47" i="2"/>
  <c r="AH47" i="2"/>
  <c r="AI47" i="2"/>
  <c r="AJ47" i="2"/>
  <c r="AK47" i="2"/>
  <c r="AL47" i="2"/>
  <c r="D48" i="2"/>
  <c r="K48" i="2"/>
  <c r="L48" i="2"/>
  <c r="Q48" i="2"/>
  <c r="N48" i="2"/>
  <c r="T48" i="2"/>
  <c r="M48" i="2"/>
  <c r="R48" i="2"/>
  <c r="O48" i="2"/>
  <c r="U48" i="2"/>
  <c r="J48" i="2"/>
  <c r="Z48" i="2"/>
  <c r="I48" i="2"/>
  <c r="Y48" i="2"/>
  <c r="AF48" i="2"/>
  <c r="X48" i="2"/>
  <c r="AG48" i="2"/>
  <c r="AH48" i="2"/>
  <c r="AI48" i="2"/>
  <c r="AJ48" i="2"/>
  <c r="AK48" i="2"/>
  <c r="AL48" i="2"/>
  <c r="D49" i="2"/>
  <c r="K49" i="2"/>
  <c r="L49" i="2"/>
  <c r="Q49" i="2"/>
  <c r="N49" i="2"/>
  <c r="T49" i="2"/>
  <c r="M49" i="2"/>
  <c r="R49" i="2"/>
  <c r="O49" i="2"/>
  <c r="U49" i="2"/>
  <c r="J49" i="2"/>
  <c r="Z49" i="2"/>
  <c r="I49" i="2"/>
  <c r="Y49" i="2"/>
  <c r="AF49" i="2"/>
  <c r="X49" i="2"/>
  <c r="AG49" i="2"/>
  <c r="AH49" i="2"/>
  <c r="AI49" i="2"/>
  <c r="AJ49" i="2"/>
  <c r="AK49" i="2"/>
  <c r="AL49" i="2"/>
  <c r="D50" i="2"/>
  <c r="K50" i="2"/>
  <c r="L50" i="2"/>
  <c r="Q50" i="2"/>
  <c r="N50" i="2"/>
  <c r="T50" i="2"/>
  <c r="M50" i="2"/>
  <c r="R50" i="2"/>
  <c r="O50" i="2"/>
  <c r="U50" i="2"/>
  <c r="J50" i="2"/>
  <c r="Z50" i="2"/>
  <c r="I50" i="2"/>
  <c r="Y50" i="2"/>
  <c r="AF50" i="2"/>
  <c r="X50" i="2"/>
  <c r="AG50" i="2"/>
  <c r="AH50" i="2"/>
  <c r="AI50" i="2"/>
  <c r="AJ50" i="2"/>
  <c r="AK50" i="2"/>
  <c r="AL50" i="2"/>
  <c r="D51" i="2"/>
  <c r="K51" i="2"/>
  <c r="L51" i="2"/>
  <c r="Q51" i="2"/>
  <c r="N51" i="2"/>
  <c r="T51" i="2"/>
  <c r="M51" i="2"/>
  <c r="R51" i="2"/>
  <c r="O51" i="2"/>
  <c r="U51" i="2"/>
  <c r="J51" i="2"/>
  <c r="Z51" i="2"/>
  <c r="I51" i="2"/>
  <c r="Y51" i="2"/>
  <c r="AF51" i="2"/>
  <c r="X51" i="2"/>
  <c r="AG51" i="2"/>
  <c r="AH51" i="2"/>
  <c r="AI51" i="2"/>
  <c r="AJ51" i="2"/>
  <c r="AK51" i="2"/>
  <c r="AL51" i="2"/>
  <c r="D52" i="2"/>
  <c r="K52" i="2"/>
  <c r="L52" i="2"/>
  <c r="Q52" i="2"/>
  <c r="N52" i="2"/>
  <c r="T52" i="2"/>
  <c r="M52" i="2"/>
  <c r="R52" i="2"/>
  <c r="O52" i="2"/>
  <c r="U52" i="2"/>
  <c r="J52" i="2"/>
  <c r="Z52" i="2"/>
  <c r="I52" i="2"/>
  <c r="Y52" i="2"/>
  <c r="AF52" i="2"/>
  <c r="X52" i="2"/>
  <c r="AG52" i="2"/>
  <c r="AH52" i="2"/>
  <c r="AI52" i="2"/>
  <c r="AJ52" i="2"/>
  <c r="AK52" i="2"/>
  <c r="AL52" i="2"/>
  <c r="D53" i="2"/>
  <c r="K53" i="2"/>
  <c r="L53" i="2"/>
  <c r="Q53" i="2"/>
  <c r="N53" i="2"/>
  <c r="T53" i="2"/>
  <c r="M53" i="2"/>
  <c r="R53" i="2"/>
  <c r="O53" i="2"/>
  <c r="U53" i="2"/>
  <c r="J53" i="2"/>
  <c r="Z53" i="2"/>
  <c r="I53" i="2"/>
  <c r="Y53" i="2"/>
  <c r="AF53" i="2"/>
  <c r="X53" i="2"/>
  <c r="AG53" i="2"/>
  <c r="AH53" i="2"/>
  <c r="AI53" i="2"/>
  <c r="AJ53" i="2"/>
  <c r="AK53" i="2"/>
  <c r="AL53" i="2"/>
  <c r="D54" i="2"/>
  <c r="K54" i="2"/>
  <c r="L54" i="2"/>
  <c r="Q54" i="2"/>
  <c r="N54" i="2"/>
  <c r="T54" i="2"/>
  <c r="M54" i="2"/>
  <c r="R54" i="2"/>
  <c r="O54" i="2"/>
  <c r="U54" i="2"/>
  <c r="J54" i="2"/>
  <c r="Z54" i="2"/>
  <c r="I54" i="2"/>
  <c r="Y54" i="2"/>
  <c r="AF54" i="2"/>
  <c r="X54" i="2"/>
  <c r="AG54" i="2"/>
  <c r="AH54" i="2"/>
  <c r="AI54" i="2"/>
  <c r="AJ54" i="2"/>
  <c r="AK54" i="2"/>
  <c r="AL54" i="2"/>
  <c r="D55" i="2"/>
  <c r="K55" i="2"/>
  <c r="L55" i="2"/>
  <c r="Q55" i="2"/>
  <c r="N55" i="2"/>
  <c r="T55" i="2"/>
  <c r="M55" i="2"/>
  <c r="R55" i="2"/>
  <c r="O55" i="2"/>
  <c r="U55" i="2"/>
  <c r="J55" i="2"/>
  <c r="Z55" i="2"/>
  <c r="I55" i="2"/>
  <c r="Y55" i="2"/>
  <c r="AF55" i="2"/>
  <c r="X55" i="2"/>
  <c r="AG55" i="2"/>
  <c r="AH55" i="2"/>
  <c r="AI55" i="2"/>
  <c r="AJ55" i="2"/>
  <c r="AK55" i="2"/>
  <c r="AL55" i="2"/>
  <c r="D56" i="2"/>
  <c r="K56" i="2"/>
  <c r="L56" i="2"/>
  <c r="Q56" i="2"/>
  <c r="N56" i="2"/>
  <c r="T56" i="2"/>
  <c r="M56" i="2"/>
  <c r="R56" i="2"/>
  <c r="O56" i="2"/>
  <c r="U56" i="2"/>
  <c r="J56" i="2"/>
  <c r="Z56" i="2"/>
  <c r="I56" i="2"/>
  <c r="Y56" i="2"/>
  <c r="AF56" i="2"/>
  <c r="X56" i="2"/>
  <c r="AG56" i="2"/>
  <c r="AH56" i="2"/>
  <c r="AI56" i="2"/>
  <c r="AJ56" i="2"/>
  <c r="AK56" i="2"/>
  <c r="AL56" i="2"/>
  <c r="D57" i="2"/>
  <c r="K57" i="2"/>
  <c r="L57" i="2"/>
  <c r="Q57" i="2"/>
  <c r="N57" i="2"/>
  <c r="T57" i="2"/>
  <c r="M57" i="2"/>
  <c r="R57" i="2"/>
  <c r="O57" i="2"/>
  <c r="U57" i="2"/>
  <c r="J57" i="2"/>
  <c r="Z57" i="2"/>
  <c r="I57" i="2"/>
  <c r="Y57" i="2"/>
  <c r="AF57" i="2"/>
  <c r="X57" i="2"/>
  <c r="AG57" i="2"/>
  <c r="AH57" i="2"/>
  <c r="AI57" i="2"/>
  <c r="AJ57" i="2"/>
  <c r="AK57" i="2"/>
  <c r="AL57" i="2"/>
  <c r="D58" i="2"/>
  <c r="K58" i="2"/>
  <c r="L58" i="2"/>
  <c r="Q58" i="2"/>
  <c r="N58" i="2"/>
  <c r="T58" i="2"/>
  <c r="M58" i="2"/>
  <c r="R58" i="2"/>
  <c r="O58" i="2"/>
  <c r="U58" i="2"/>
  <c r="J58" i="2"/>
  <c r="Z58" i="2"/>
  <c r="I58" i="2"/>
  <c r="Y58" i="2"/>
  <c r="AF58" i="2"/>
  <c r="X58" i="2"/>
  <c r="AG58" i="2"/>
  <c r="AH58" i="2"/>
  <c r="AI58" i="2"/>
  <c r="AJ58" i="2"/>
  <c r="AK58" i="2"/>
  <c r="AL58" i="2"/>
  <c r="D59" i="2"/>
  <c r="K59" i="2"/>
  <c r="L59" i="2"/>
  <c r="Q59" i="2"/>
  <c r="N59" i="2"/>
  <c r="T59" i="2"/>
  <c r="M59" i="2"/>
  <c r="R59" i="2"/>
  <c r="O59" i="2"/>
  <c r="U59" i="2"/>
  <c r="J59" i="2"/>
  <c r="Z59" i="2"/>
  <c r="I59" i="2"/>
  <c r="Y59" i="2"/>
  <c r="AF59" i="2"/>
  <c r="X59" i="2"/>
  <c r="AG59" i="2"/>
  <c r="AH59" i="2"/>
  <c r="AI59" i="2"/>
  <c r="AJ59" i="2"/>
  <c r="AK59" i="2"/>
  <c r="AL59" i="2"/>
  <c r="D60" i="2"/>
  <c r="K60" i="2"/>
  <c r="L60" i="2"/>
  <c r="Q60" i="2"/>
  <c r="N60" i="2"/>
  <c r="T60" i="2"/>
  <c r="M60" i="2"/>
  <c r="R60" i="2"/>
  <c r="O60" i="2"/>
  <c r="U60" i="2"/>
  <c r="J60" i="2"/>
  <c r="Z60" i="2"/>
  <c r="I60" i="2"/>
  <c r="Y60" i="2"/>
  <c r="AF60" i="2"/>
  <c r="X60" i="2"/>
  <c r="AG60" i="2"/>
  <c r="AH60" i="2"/>
  <c r="AI60" i="2"/>
  <c r="AJ60" i="2"/>
  <c r="AK60" i="2"/>
  <c r="AL60" i="2"/>
  <c r="D61" i="2"/>
  <c r="K61" i="2"/>
  <c r="L61" i="2"/>
  <c r="Q61" i="2"/>
  <c r="N61" i="2"/>
  <c r="T61" i="2"/>
  <c r="M61" i="2"/>
  <c r="R61" i="2"/>
  <c r="O61" i="2"/>
  <c r="U61" i="2"/>
  <c r="J61" i="2"/>
  <c r="Z61" i="2"/>
  <c r="I61" i="2"/>
  <c r="Y61" i="2"/>
  <c r="AF61" i="2"/>
  <c r="X61" i="2"/>
  <c r="AG61" i="2"/>
  <c r="AH61" i="2"/>
  <c r="AI61" i="2"/>
  <c r="AJ61" i="2"/>
  <c r="AK61" i="2"/>
  <c r="AL61" i="2"/>
  <c r="D62" i="2"/>
  <c r="K62" i="2"/>
  <c r="L62" i="2"/>
  <c r="Q62" i="2"/>
  <c r="N62" i="2"/>
  <c r="T62" i="2"/>
  <c r="M62" i="2"/>
  <c r="R62" i="2"/>
  <c r="O62" i="2"/>
  <c r="U62" i="2"/>
  <c r="J62" i="2"/>
  <c r="Z62" i="2"/>
  <c r="I62" i="2"/>
  <c r="Y62" i="2"/>
  <c r="AF62" i="2"/>
  <c r="X62" i="2"/>
  <c r="AG62" i="2"/>
  <c r="AH62" i="2"/>
  <c r="AI62" i="2"/>
  <c r="AJ62" i="2"/>
  <c r="AK62" i="2"/>
  <c r="AL62" i="2"/>
  <c r="D63" i="2"/>
  <c r="K63" i="2"/>
  <c r="L63" i="2"/>
  <c r="Q63" i="2"/>
  <c r="N63" i="2"/>
  <c r="T63" i="2"/>
  <c r="M63" i="2"/>
  <c r="R63" i="2"/>
  <c r="O63" i="2"/>
  <c r="U63" i="2"/>
  <c r="J63" i="2"/>
  <c r="Z63" i="2"/>
  <c r="I63" i="2"/>
  <c r="Y63" i="2"/>
  <c r="AF63" i="2"/>
  <c r="X63" i="2"/>
  <c r="AG63" i="2"/>
  <c r="AH63" i="2"/>
  <c r="AI63" i="2"/>
  <c r="AJ63" i="2"/>
  <c r="AK63" i="2"/>
  <c r="AL63" i="2"/>
  <c r="D64" i="2"/>
  <c r="K64" i="2"/>
  <c r="L64" i="2"/>
  <c r="Q64" i="2"/>
  <c r="N64" i="2"/>
  <c r="T64" i="2"/>
  <c r="M64" i="2"/>
  <c r="R64" i="2"/>
  <c r="O64" i="2"/>
  <c r="U64" i="2"/>
  <c r="J64" i="2"/>
  <c r="Z64" i="2"/>
  <c r="I64" i="2"/>
  <c r="Y64" i="2"/>
  <c r="AF64" i="2"/>
  <c r="X64" i="2"/>
  <c r="AG64" i="2"/>
  <c r="AH64" i="2"/>
  <c r="AI64" i="2"/>
  <c r="AJ64" i="2"/>
  <c r="AK64" i="2"/>
  <c r="AL64" i="2"/>
  <c r="D65" i="2"/>
  <c r="K65" i="2"/>
  <c r="L65" i="2"/>
  <c r="Q65" i="2"/>
  <c r="N65" i="2"/>
  <c r="T65" i="2"/>
  <c r="M65" i="2"/>
  <c r="R65" i="2"/>
  <c r="O65" i="2"/>
  <c r="U65" i="2"/>
  <c r="J65" i="2"/>
  <c r="Z65" i="2"/>
  <c r="I65" i="2"/>
  <c r="Y65" i="2"/>
  <c r="AF65" i="2"/>
  <c r="X65" i="2"/>
  <c r="AG65" i="2"/>
  <c r="AH65" i="2"/>
  <c r="AI65" i="2"/>
  <c r="AJ65" i="2"/>
  <c r="AK65" i="2"/>
  <c r="AL65" i="2"/>
  <c r="D66" i="2"/>
  <c r="K66" i="2"/>
  <c r="L66" i="2"/>
  <c r="Q66" i="2"/>
  <c r="N66" i="2"/>
  <c r="T66" i="2"/>
  <c r="M66" i="2"/>
  <c r="R66" i="2"/>
  <c r="O66" i="2"/>
  <c r="U66" i="2"/>
  <c r="J66" i="2"/>
  <c r="Z66" i="2"/>
  <c r="I66" i="2"/>
  <c r="Y66" i="2"/>
  <c r="AF66" i="2"/>
  <c r="X66" i="2"/>
  <c r="AG66" i="2"/>
  <c r="AH66" i="2"/>
  <c r="AI66" i="2"/>
  <c r="AJ66" i="2"/>
  <c r="AK66" i="2"/>
  <c r="AL66" i="2"/>
  <c r="D67" i="2"/>
  <c r="K67" i="2"/>
  <c r="L67" i="2"/>
  <c r="Q67" i="2"/>
  <c r="N67" i="2"/>
  <c r="T67" i="2"/>
  <c r="M67" i="2"/>
  <c r="R67" i="2"/>
  <c r="O67" i="2"/>
  <c r="U67" i="2"/>
  <c r="J67" i="2"/>
  <c r="Z67" i="2"/>
  <c r="I67" i="2"/>
  <c r="Y67" i="2"/>
  <c r="AF67" i="2"/>
  <c r="X67" i="2"/>
  <c r="AG67" i="2"/>
  <c r="AH67" i="2"/>
  <c r="AI67" i="2"/>
  <c r="AJ67" i="2"/>
  <c r="AK67" i="2"/>
  <c r="AL67" i="2"/>
  <c r="D68" i="2"/>
  <c r="K68" i="2"/>
  <c r="L68" i="2"/>
  <c r="Q68" i="2"/>
  <c r="N68" i="2"/>
  <c r="T68" i="2"/>
  <c r="M68" i="2"/>
  <c r="R68" i="2"/>
  <c r="O68" i="2"/>
  <c r="U68" i="2"/>
  <c r="J68" i="2"/>
  <c r="Z68" i="2"/>
  <c r="I68" i="2"/>
  <c r="Y68" i="2"/>
  <c r="AF68" i="2"/>
  <c r="X68" i="2"/>
  <c r="AG68" i="2"/>
  <c r="AH68" i="2"/>
  <c r="AI68" i="2"/>
  <c r="AJ68" i="2"/>
  <c r="AK68" i="2"/>
  <c r="AL68" i="2"/>
  <c r="D5" i="2"/>
  <c r="K5" i="2"/>
  <c r="L5" i="2"/>
  <c r="Q5" i="2"/>
  <c r="N5" i="2"/>
  <c r="T5" i="2"/>
  <c r="I5" i="2"/>
  <c r="M5" i="2"/>
  <c r="O5" i="2"/>
  <c r="Y5" i="2"/>
  <c r="R5" i="2"/>
  <c r="U5" i="2"/>
  <c r="X5" i="2"/>
  <c r="AH5" i="2"/>
  <c r="J5" i="2"/>
  <c r="Z5" i="2"/>
  <c r="AF5" i="2"/>
  <c r="AG5" i="2"/>
  <c r="AI5" i="2"/>
  <c r="AL5" i="2"/>
  <c r="AK5" i="2"/>
  <c r="AJ5" i="2"/>
  <c r="D4" i="2"/>
  <c r="K4" i="2"/>
  <c r="L4" i="2"/>
  <c r="Q4" i="2"/>
  <c r="N4" i="2"/>
  <c r="T4" i="2"/>
  <c r="I4" i="2"/>
  <c r="M4" i="2"/>
  <c r="O4" i="2"/>
  <c r="Y4" i="2"/>
  <c r="R4" i="2"/>
  <c r="U4" i="2"/>
  <c r="X4" i="2"/>
  <c r="AH4" i="2"/>
  <c r="J4" i="2"/>
  <c r="Z4" i="2"/>
  <c r="AF4" i="2"/>
  <c r="AG4" i="2"/>
  <c r="AI4" i="2"/>
  <c r="AL4" i="2"/>
  <c r="AK4" i="2"/>
  <c r="AJ4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51" i="2"/>
  <c r="H52" i="2"/>
  <c r="H53" i="2"/>
  <c r="H54" i="2"/>
  <c r="H55" i="2"/>
  <c r="H56" i="2"/>
  <c r="H57" i="2"/>
  <c r="H58" i="2"/>
  <c r="H59" i="2"/>
  <c r="H60" i="2"/>
  <c r="H61" i="2"/>
  <c r="H62" i="2"/>
  <c r="H63" i="2"/>
  <c r="H64" i="2"/>
  <c r="H65" i="2"/>
  <c r="H66" i="2"/>
  <c r="H67" i="2"/>
  <c r="H68" i="2"/>
  <c r="H36" i="2"/>
  <c r="H35" i="2"/>
  <c r="H34" i="2"/>
  <c r="H33" i="2"/>
  <c r="H32" i="2"/>
  <c r="H31" i="2"/>
  <c r="H30" i="2"/>
  <c r="H29" i="2"/>
  <c r="H28" i="2"/>
  <c r="H27" i="2"/>
  <c r="H26" i="2"/>
  <c r="H25" i="2"/>
  <c r="H24" i="2"/>
  <c r="H23" i="2"/>
  <c r="H22" i="2"/>
  <c r="H21" i="2"/>
  <c r="H20" i="2"/>
  <c r="H19" i="2"/>
  <c r="H18" i="2"/>
  <c r="H17" i="2"/>
  <c r="H16" i="2"/>
  <c r="H15" i="2"/>
  <c r="H14" i="2"/>
  <c r="H13" i="2"/>
  <c r="H12" i="2"/>
  <c r="H11" i="2"/>
  <c r="H10" i="2"/>
  <c r="H9" i="2"/>
  <c r="H8" i="2"/>
  <c r="H7" i="2"/>
  <c r="H6" i="2"/>
  <c r="H5" i="2"/>
  <c r="F4" i="2"/>
  <c r="G4" i="2"/>
  <c r="H4" i="2"/>
  <c r="BJ4" i="3"/>
  <c r="BJ5" i="3"/>
  <c r="BJ6" i="3"/>
  <c r="BJ7" i="3"/>
  <c r="BJ8" i="3"/>
  <c r="BJ9" i="3"/>
  <c r="BJ10" i="3"/>
  <c r="BJ11" i="3"/>
  <c r="BJ12" i="3"/>
  <c r="BJ13" i="3"/>
  <c r="BJ14" i="3"/>
  <c r="BJ15" i="3"/>
  <c r="BJ16" i="3"/>
  <c r="BJ17" i="3"/>
  <c r="BJ18" i="3"/>
  <c r="BJ19" i="3"/>
  <c r="BJ20" i="3"/>
  <c r="BJ21" i="3"/>
  <c r="BJ22" i="3"/>
  <c r="BJ23" i="3"/>
  <c r="BJ24" i="3"/>
  <c r="BJ25" i="3"/>
  <c r="BJ26" i="3"/>
  <c r="BJ27" i="3"/>
  <c r="BJ28" i="3"/>
  <c r="BJ29" i="3"/>
  <c r="BJ30" i="3"/>
  <c r="BJ31" i="3"/>
  <c r="BJ32" i="3"/>
  <c r="BJ33" i="3"/>
  <c r="BJ34" i="3"/>
  <c r="BJ35" i="3"/>
  <c r="BJ36" i="3"/>
  <c r="BJ37" i="3"/>
  <c r="BJ38" i="3"/>
  <c r="BJ39" i="3"/>
  <c r="BJ40" i="3"/>
  <c r="BJ41" i="3"/>
  <c r="BJ42" i="3"/>
  <c r="BJ43" i="3"/>
  <c r="BJ44" i="3"/>
  <c r="BJ45" i="3"/>
  <c r="BJ46" i="3"/>
  <c r="BJ47" i="3"/>
  <c r="BJ48" i="3"/>
  <c r="BJ49" i="3"/>
  <c r="BJ50" i="3"/>
  <c r="BJ51" i="3"/>
  <c r="BJ52" i="3"/>
  <c r="BJ53" i="3"/>
  <c r="BJ54" i="3"/>
  <c r="BJ55" i="3"/>
  <c r="BJ56" i="3"/>
  <c r="BJ57" i="3"/>
  <c r="BJ58" i="3"/>
  <c r="BJ59" i="3"/>
  <c r="BJ60" i="3"/>
  <c r="BJ61" i="3"/>
  <c r="BJ62" i="3"/>
  <c r="BJ63" i="3"/>
  <c r="BJ64" i="3"/>
  <c r="BJ65" i="3"/>
  <c r="BJ66" i="3"/>
  <c r="BJ67" i="3"/>
  <c r="BJ3" i="3"/>
  <c r="BA3" i="3"/>
  <c r="BB3" i="3"/>
  <c r="BC3" i="3"/>
  <c r="BA4" i="3"/>
  <c r="BB4" i="3"/>
  <c r="BC4" i="3"/>
  <c r="BA5" i="3"/>
  <c r="BB5" i="3"/>
  <c r="BC5" i="3"/>
  <c r="BA6" i="3"/>
  <c r="BB6" i="3"/>
  <c r="BC6" i="3"/>
  <c r="BA7" i="3"/>
  <c r="BB7" i="3"/>
  <c r="BC7" i="3"/>
  <c r="BA8" i="3"/>
  <c r="BB8" i="3"/>
  <c r="BC8" i="3"/>
  <c r="BA9" i="3"/>
  <c r="BB9" i="3"/>
  <c r="BC9" i="3"/>
  <c r="BA10" i="3"/>
  <c r="BB10" i="3"/>
  <c r="BC10" i="3"/>
  <c r="BA11" i="3"/>
  <c r="BB11" i="3"/>
  <c r="BC11" i="3"/>
  <c r="BA12" i="3"/>
  <c r="BB12" i="3"/>
  <c r="BC12" i="3"/>
  <c r="BA13" i="3"/>
  <c r="BB13" i="3"/>
  <c r="BC13" i="3"/>
  <c r="BA14" i="3"/>
  <c r="BB14" i="3"/>
  <c r="BC14" i="3"/>
  <c r="BA15" i="3"/>
  <c r="BB15" i="3"/>
  <c r="BC15" i="3"/>
  <c r="BA16" i="3"/>
  <c r="BB16" i="3"/>
  <c r="BC16" i="3"/>
  <c r="BA17" i="3"/>
  <c r="BB17" i="3"/>
  <c r="BC17" i="3"/>
  <c r="BA18" i="3"/>
  <c r="BB18" i="3"/>
  <c r="BC18" i="3"/>
  <c r="BA19" i="3"/>
  <c r="BB19" i="3"/>
  <c r="BC19" i="3"/>
  <c r="BA20" i="3"/>
  <c r="BB20" i="3"/>
  <c r="BC20" i="3"/>
  <c r="BA21" i="3"/>
  <c r="BB21" i="3"/>
  <c r="BC21" i="3"/>
  <c r="BA22" i="3"/>
  <c r="BB22" i="3"/>
  <c r="BC22" i="3"/>
  <c r="BA23" i="3"/>
  <c r="BB23" i="3"/>
  <c r="BC23" i="3"/>
  <c r="BA24" i="3"/>
  <c r="BB24" i="3"/>
  <c r="BC24" i="3"/>
  <c r="BA25" i="3"/>
  <c r="BB25" i="3"/>
  <c r="BC25" i="3"/>
  <c r="BA26" i="3"/>
  <c r="BB26" i="3"/>
  <c r="BC26" i="3"/>
  <c r="BA27" i="3"/>
  <c r="BB27" i="3"/>
  <c r="BC27" i="3"/>
  <c r="BA28" i="3"/>
  <c r="BB28" i="3"/>
  <c r="BC28" i="3"/>
  <c r="BA29" i="3"/>
  <c r="BB29" i="3"/>
  <c r="BC29" i="3"/>
  <c r="BA30" i="3"/>
  <c r="BB30" i="3"/>
  <c r="BC30" i="3"/>
  <c r="BA31" i="3"/>
  <c r="BB31" i="3"/>
  <c r="BC31" i="3"/>
  <c r="BA32" i="3"/>
  <c r="BB32" i="3"/>
  <c r="BC32" i="3"/>
  <c r="BA33" i="3"/>
  <c r="BB33" i="3"/>
  <c r="BC33" i="3"/>
  <c r="BA34" i="3"/>
  <c r="BB34" i="3"/>
  <c r="BC34" i="3"/>
  <c r="BA35" i="3"/>
  <c r="BB35" i="3"/>
  <c r="BC35" i="3"/>
  <c r="BA36" i="3"/>
  <c r="BB36" i="3"/>
  <c r="BC36" i="3"/>
  <c r="BA37" i="3"/>
  <c r="BB37" i="3"/>
  <c r="BC37" i="3"/>
  <c r="BA38" i="3"/>
  <c r="BB38" i="3"/>
  <c r="BC38" i="3"/>
  <c r="BA39" i="3"/>
  <c r="BB39" i="3"/>
  <c r="BC39" i="3"/>
  <c r="BA40" i="3"/>
  <c r="BB40" i="3"/>
  <c r="BC40" i="3"/>
  <c r="BA41" i="3"/>
  <c r="BB41" i="3"/>
  <c r="BC41" i="3"/>
  <c r="BA42" i="3"/>
  <c r="BB42" i="3"/>
  <c r="BC42" i="3"/>
  <c r="BA43" i="3"/>
  <c r="BB43" i="3"/>
  <c r="BC43" i="3"/>
  <c r="BA44" i="3"/>
  <c r="BB44" i="3"/>
  <c r="BC44" i="3"/>
  <c r="BA45" i="3"/>
  <c r="BB45" i="3"/>
  <c r="BC45" i="3"/>
  <c r="BA46" i="3"/>
  <c r="BB46" i="3"/>
  <c r="BC46" i="3"/>
  <c r="BA47" i="3"/>
  <c r="BB47" i="3"/>
  <c r="BC47" i="3"/>
  <c r="BA48" i="3"/>
  <c r="BB48" i="3"/>
  <c r="BC48" i="3"/>
  <c r="BA49" i="3"/>
  <c r="BB49" i="3"/>
  <c r="BC49" i="3"/>
  <c r="BA50" i="3"/>
  <c r="BB50" i="3"/>
  <c r="BC50" i="3"/>
  <c r="BA51" i="3"/>
  <c r="BB51" i="3"/>
  <c r="BC51" i="3"/>
  <c r="BA52" i="3"/>
  <c r="BB52" i="3"/>
  <c r="BC52" i="3"/>
  <c r="BA53" i="3"/>
  <c r="BB53" i="3"/>
  <c r="BC53" i="3"/>
  <c r="BA54" i="3"/>
  <c r="BB54" i="3"/>
  <c r="BC54" i="3"/>
  <c r="BA55" i="3"/>
  <c r="BB55" i="3"/>
  <c r="BC55" i="3"/>
  <c r="BA56" i="3"/>
  <c r="BB56" i="3"/>
  <c r="BC56" i="3"/>
  <c r="BA57" i="3"/>
  <c r="BB57" i="3"/>
  <c r="BC57" i="3"/>
  <c r="BA58" i="3"/>
  <c r="BB58" i="3"/>
  <c r="BC58" i="3"/>
  <c r="BA59" i="3"/>
  <c r="BB59" i="3"/>
  <c r="BC59" i="3"/>
  <c r="BA60" i="3"/>
  <c r="BB60" i="3"/>
  <c r="BC60" i="3"/>
  <c r="BA61" i="3"/>
  <c r="BB61" i="3"/>
  <c r="BC61" i="3"/>
  <c r="BA62" i="3"/>
  <c r="BB62" i="3"/>
  <c r="BC62" i="3"/>
  <c r="BA63" i="3"/>
  <c r="BB63" i="3"/>
  <c r="BC63" i="3"/>
  <c r="BA64" i="3"/>
  <c r="BB64" i="3"/>
  <c r="BC64" i="3"/>
  <c r="BA65" i="3"/>
  <c r="BB65" i="3"/>
  <c r="BC65" i="3"/>
  <c r="BA66" i="3"/>
  <c r="BB66" i="3"/>
  <c r="BC66" i="3"/>
  <c r="BA67" i="3"/>
  <c r="BB67" i="3"/>
  <c r="BC67" i="3"/>
  <c r="D67" i="3"/>
  <c r="K67" i="3"/>
  <c r="F67" i="3"/>
  <c r="G67" i="3"/>
  <c r="L67" i="3"/>
  <c r="M67" i="3"/>
  <c r="AD67" i="3"/>
  <c r="Q67" i="3"/>
  <c r="O67" i="3"/>
  <c r="P67" i="3"/>
  <c r="N67" i="3"/>
  <c r="R67" i="3"/>
  <c r="T67" i="3"/>
  <c r="W67" i="3"/>
  <c r="AH67" i="3"/>
  <c r="AE67" i="3"/>
  <c r="V67" i="3"/>
  <c r="X67" i="3"/>
  <c r="AI67" i="3"/>
  <c r="AF67" i="3"/>
  <c r="AJ67" i="3"/>
  <c r="BD67" i="3"/>
  <c r="BE67" i="3"/>
  <c r="BF67" i="3"/>
  <c r="BG67" i="3"/>
  <c r="BH67" i="3"/>
  <c r="BI67" i="3"/>
  <c r="Z67" i="3"/>
  <c r="AA67" i="3"/>
  <c r="AB67" i="3"/>
  <c r="AL67" i="3"/>
  <c r="AM67" i="3"/>
  <c r="AN67" i="3"/>
  <c r="AO67" i="3"/>
  <c r="B67" i="3"/>
  <c r="AU67" i="3"/>
  <c r="AV67" i="3"/>
  <c r="AS67" i="3"/>
  <c r="AW67" i="3"/>
  <c r="AX67" i="3"/>
  <c r="AY67" i="3"/>
  <c r="AZ67" i="3"/>
  <c r="AK67" i="3"/>
  <c r="AG67" i="3"/>
  <c r="AC67" i="3"/>
  <c r="S67" i="3"/>
  <c r="U67" i="3"/>
  <c r="D66" i="3"/>
  <c r="K66" i="3"/>
  <c r="F66" i="3"/>
  <c r="G66" i="3"/>
  <c r="L66" i="3"/>
  <c r="M66" i="3"/>
  <c r="AD66" i="3"/>
  <c r="Q66" i="3"/>
  <c r="O66" i="3"/>
  <c r="P66" i="3"/>
  <c r="N66" i="3"/>
  <c r="R66" i="3"/>
  <c r="T66" i="3"/>
  <c r="W66" i="3"/>
  <c r="AH66" i="3"/>
  <c r="AE66" i="3"/>
  <c r="V66" i="3"/>
  <c r="X66" i="3"/>
  <c r="AI66" i="3"/>
  <c r="AF66" i="3"/>
  <c r="AJ66" i="3"/>
  <c r="BD66" i="3"/>
  <c r="BE66" i="3"/>
  <c r="BF66" i="3"/>
  <c r="BG66" i="3"/>
  <c r="BH66" i="3"/>
  <c r="BI66" i="3"/>
  <c r="Z66" i="3"/>
  <c r="AA66" i="3"/>
  <c r="AB66" i="3"/>
  <c r="AL66" i="3"/>
  <c r="AM66" i="3"/>
  <c r="AN66" i="3"/>
  <c r="AO66" i="3"/>
  <c r="B66" i="3"/>
  <c r="AU66" i="3"/>
  <c r="AV66" i="3"/>
  <c r="AS66" i="3"/>
  <c r="AW66" i="3"/>
  <c r="AX66" i="3"/>
  <c r="AY66" i="3"/>
  <c r="AZ66" i="3"/>
  <c r="AK66" i="3"/>
  <c r="AG66" i="3"/>
  <c r="AC66" i="3"/>
  <c r="S66" i="3"/>
  <c r="U66" i="3"/>
  <c r="D65" i="3"/>
  <c r="K65" i="3"/>
  <c r="F65" i="3"/>
  <c r="G65" i="3"/>
  <c r="L65" i="3"/>
  <c r="M65" i="3"/>
  <c r="AD65" i="3"/>
  <c r="Q65" i="3"/>
  <c r="O65" i="3"/>
  <c r="P65" i="3"/>
  <c r="N65" i="3"/>
  <c r="R65" i="3"/>
  <c r="T65" i="3"/>
  <c r="W65" i="3"/>
  <c r="AH65" i="3"/>
  <c r="AE65" i="3"/>
  <c r="V65" i="3"/>
  <c r="X65" i="3"/>
  <c r="AI65" i="3"/>
  <c r="AF65" i="3"/>
  <c r="AJ65" i="3"/>
  <c r="BD65" i="3"/>
  <c r="BE65" i="3"/>
  <c r="BF65" i="3"/>
  <c r="BG65" i="3"/>
  <c r="BH65" i="3"/>
  <c r="BI65" i="3"/>
  <c r="Z65" i="3"/>
  <c r="AA65" i="3"/>
  <c r="AB65" i="3"/>
  <c r="AL65" i="3"/>
  <c r="AM65" i="3"/>
  <c r="AN65" i="3"/>
  <c r="AO65" i="3"/>
  <c r="B65" i="3"/>
  <c r="AU65" i="3"/>
  <c r="AV65" i="3"/>
  <c r="AS65" i="3"/>
  <c r="AW65" i="3"/>
  <c r="AX65" i="3"/>
  <c r="AY65" i="3"/>
  <c r="AZ65" i="3"/>
  <c r="AK65" i="3"/>
  <c r="AG65" i="3"/>
  <c r="AC65" i="3"/>
  <c r="S65" i="3"/>
  <c r="U65" i="3"/>
  <c r="D64" i="3"/>
  <c r="K64" i="3"/>
  <c r="F64" i="3"/>
  <c r="G64" i="3"/>
  <c r="L64" i="3"/>
  <c r="M64" i="3"/>
  <c r="AD64" i="3"/>
  <c r="Q64" i="3"/>
  <c r="O64" i="3"/>
  <c r="P64" i="3"/>
  <c r="N64" i="3"/>
  <c r="R64" i="3"/>
  <c r="T64" i="3"/>
  <c r="W64" i="3"/>
  <c r="AH64" i="3"/>
  <c r="AE64" i="3"/>
  <c r="V64" i="3"/>
  <c r="X64" i="3"/>
  <c r="AI64" i="3"/>
  <c r="AF64" i="3"/>
  <c r="AJ64" i="3"/>
  <c r="BD64" i="3"/>
  <c r="BE64" i="3"/>
  <c r="BF64" i="3"/>
  <c r="BG64" i="3"/>
  <c r="BH64" i="3"/>
  <c r="BI64" i="3"/>
  <c r="Z64" i="3"/>
  <c r="AA64" i="3"/>
  <c r="AB64" i="3"/>
  <c r="AL64" i="3"/>
  <c r="AM64" i="3"/>
  <c r="AN64" i="3"/>
  <c r="AO64" i="3"/>
  <c r="B64" i="3"/>
  <c r="AU64" i="3"/>
  <c r="AV64" i="3"/>
  <c r="AS64" i="3"/>
  <c r="AW64" i="3"/>
  <c r="AX64" i="3"/>
  <c r="AY64" i="3"/>
  <c r="AZ64" i="3"/>
  <c r="AK64" i="3"/>
  <c r="AG64" i="3"/>
  <c r="AC64" i="3"/>
  <c r="S64" i="3"/>
  <c r="U64" i="3"/>
  <c r="D63" i="3"/>
  <c r="K63" i="3"/>
  <c r="F63" i="3"/>
  <c r="G63" i="3"/>
  <c r="L63" i="3"/>
  <c r="M63" i="3"/>
  <c r="AD63" i="3"/>
  <c r="Q63" i="3"/>
  <c r="O63" i="3"/>
  <c r="P63" i="3"/>
  <c r="N63" i="3"/>
  <c r="R63" i="3"/>
  <c r="T63" i="3"/>
  <c r="W63" i="3"/>
  <c r="AH63" i="3"/>
  <c r="AE63" i="3"/>
  <c r="V63" i="3"/>
  <c r="X63" i="3"/>
  <c r="AI63" i="3"/>
  <c r="AF63" i="3"/>
  <c r="AJ63" i="3"/>
  <c r="BD63" i="3"/>
  <c r="BE63" i="3"/>
  <c r="BF63" i="3"/>
  <c r="BG63" i="3"/>
  <c r="BH63" i="3"/>
  <c r="BI63" i="3"/>
  <c r="Z63" i="3"/>
  <c r="AA63" i="3"/>
  <c r="AB63" i="3"/>
  <c r="AL63" i="3"/>
  <c r="AM63" i="3"/>
  <c r="AN63" i="3"/>
  <c r="AO63" i="3"/>
  <c r="B63" i="3"/>
  <c r="AU63" i="3"/>
  <c r="AV63" i="3"/>
  <c r="AS63" i="3"/>
  <c r="AW63" i="3"/>
  <c r="AX63" i="3"/>
  <c r="AY63" i="3"/>
  <c r="AZ63" i="3"/>
  <c r="AK63" i="3"/>
  <c r="AG63" i="3"/>
  <c r="AC63" i="3"/>
  <c r="S63" i="3"/>
  <c r="U63" i="3"/>
  <c r="D62" i="3"/>
  <c r="K62" i="3"/>
  <c r="F62" i="3"/>
  <c r="G62" i="3"/>
  <c r="L62" i="3"/>
  <c r="M62" i="3"/>
  <c r="AD62" i="3"/>
  <c r="Q62" i="3"/>
  <c r="O62" i="3"/>
  <c r="P62" i="3"/>
  <c r="N62" i="3"/>
  <c r="R62" i="3"/>
  <c r="T62" i="3"/>
  <c r="W62" i="3"/>
  <c r="AH62" i="3"/>
  <c r="AE62" i="3"/>
  <c r="V62" i="3"/>
  <c r="X62" i="3"/>
  <c r="AI62" i="3"/>
  <c r="AF62" i="3"/>
  <c r="AJ62" i="3"/>
  <c r="BD62" i="3"/>
  <c r="BE62" i="3"/>
  <c r="BF62" i="3"/>
  <c r="BG62" i="3"/>
  <c r="BH62" i="3"/>
  <c r="BI62" i="3"/>
  <c r="Z62" i="3"/>
  <c r="AA62" i="3"/>
  <c r="AB62" i="3"/>
  <c r="AL62" i="3"/>
  <c r="AM62" i="3"/>
  <c r="AN62" i="3"/>
  <c r="AO62" i="3"/>
  <c r="B62" i="3"/>
  <c r="AU62" i="3"/>
  <c r="AV62" i="3"/>
  <c r="AS62" i="3"/>
  <c r="AW62" i="3"/>
  <c r="AX62" i="3"/>
  <c r="AY62" i="3"/>
  <c r="AZ62" i="3"/>
  <c r="AK62" i="3"/>
  <c r="AG62" i="3"/>
  <c r="AC62" i="3"/>
  <c r="S62" i="3"/>
  <c r="U62" i="3"/>
  <c r="D61" i="3"/>
  <c r="K61" i="3"/>
  <c r="F61" i="3"/>
  <c r="G61" i="3"/>
  <c r="L61" i="3"/>
  <c r="M61" i="3"/>
  <c r="AD61" i="3"/>
  <c r="Q61" i="3"/>
  <c r="O61" i="3"/>
  <c r="P61" i="3"/>
  <c r="N61" i="3"/>
  <c r="R61" i="3"/>
  <c r="T61" i="3"/>
  <c r="W61" i="3"/>
  <c r="AH61" i="3"/>
  <c r="AE61" i="3"/>
  <c r="V61" i="3"/>
  <c r="X61" i="3"/>
  <c r="AI61" i="3"/>
  <c r="AF61" i="3"/>
  <c r="AJ61" i="3"/>
  <c r="BD61" i="3"/>
  <c r="BE61" i="3"/>
  <c r="BF61" i="3"/>
  <c r="BG61" i="3"/>
  <c r="BH61" i="3"/>
  <c r="BI61" i="3"/>
  <c r="Z61" i="3"/>
  <c r="AA61" i="3"/>
  <c r="AB61" i="3"/>
  <c r="AL61" i="3"/>
  <c r="AM61" i="3"/>
  <c r="AN61" i="3"/>
  <c r="AO61" i="3"/>
  <c r="B61" i="3"/>
  <c r="AU61" i="3"/>
  <c r="AV61" i="3"/>
  <c r="AS61" i="3"/>
  <c r="AW61" i="3"/>
  <c r="AX61" i="3"/>
  <c r="AY61" i="3"/>
  <c r="AZ61" i="3"/>
  <c r="AK61" i="3"/>
  <c r="AG61" i="3"/>
  <c r="AC61" i="3"/>
  <c r="S61" i="3"/>
  <c r="U61" i="3"/>
  <c r="D60" i="3"/>
  <c r="K60" i="3"/>
  <c r="F60" i="3"/>
  <c r="G60" i="3"/>
  <c r="L60" i="3"/>
  <c r="M60" i="3"/>
  <c r="AD60" i="3"/>
  <c r="Q60" i="3"/>
  <c r="O60" i="3"/>
  <c r="P60" i="3"/>
  <c r="N60" i="3"/>
  <c r="R60" i="3"/>
  <c r="T60" i="3"/>
  <c r="W60" i="3"/>
  <c r="AH60" i="3"/>
  <c r="AE60" i="3"/>
  <c r="V60" i="3"/>
  <c r="X60" i="3"/>
  <c r="AI60" i="3"/>
  <c r="AF60" i="3"/>
  <c r="AJ60" i="3"/>
  <c r="BD60" i="3"/>
  <c r="BE60" i="3"/>
  <c r="BF60" i="3"/>
  <c r="BG60" i="3"/>
  <c r="BH60" i="3"/>
  <c r="BI60" i="3"/>
  <c r="Z60" i="3"/>
  <c r="AA60" i="3"/>
  <c r="AB60" i="3"/>
  <c r="AL60" i="3"/>
  <c r="AM60" i="3"/>
  <c r="AN60" i="3"/>
  <c r="AO60" i="3"/>
  <c r="B60" i="3"/>
  <c r="AU60" i="3"/>
  <c r="AV60" i="3"/>
  <c r="AS60" i="3"/>
  <c r="AW60" i="3"/>
  <c r="AX60" i="3"/>
  <c r="AY60" i="3"/>
  <c r="AZ60" i="3"/>
  <c r="AK60" i="3"/>
  <c r="AG60" i="3"/>
  <c r="AC60" i="3"/>
  <c r="S60" i="3"/>
  <c r="U60" i="3"/>
  <c r="D59" i="3"/>
  <c r="K59" i="3"/>
  <c r="F59" i="3"/>
  <c r="G59" i="3"/>
  <c r="L59" i="3"/>
  <c r="M59" i="3"/>
  <c r="AD59" i="3"/>
  <c r="Q59" i="3"/>
  <c r="O59" i="3"/>
  <c r="P59" i="3"/>
  <c r="N59" i="3"/>
  <c r="R59" i="3"/>
  <c r="T59" i="3"/>
  <c r="W59" i="3"/>
  <c r="AH59" i="3"/>
  <c r="AE59" i="3"/>
  <c r="V59" i="3"/>
  <c r="X59" i="3"/>
  <c r="AI59" i="3"/>
  <c r="AF59" i="3"/>
  <c r="AJ59" i="3"/>
  <c r="BD59" i="3"/>
  <c r="BE59" i="3"/>
  <c r="BF59" i="3"/>
  <c r="BG59" i="3"/>
  <c r="BH59" i="3"/>
  <c r="BI59" i="3"/>
  <c r="Z59" i="3"/>
  <c r="AA59" i="3"/>
  <c r="AB59" i="3"/>
  <c r="AL59" i="3"/>
  <c r="AM59" i="3"/>
  <c r="AN59" i="3"/>
  <c r="AO59" i="3"/>
  <c r="B59" i="3"/>
  <c r="AU59" i="3"/>
  <c r="AV59" i="3"/>
  <c r="AS59" i="3"/>
  <c r="AW59" i="3"/>
  <c r="AX59" i="3"/>
  <c r="AY59" i="3"/>
  <c r="AZ59" i="3"/>
  <c r="AK59" i="3"/>
  <c r="AG59" i="3"/>
  <c r="AC59" i="3"/>
  <c r="S59" i="3"/>
  <c r="U59" i="3"/>
  <c r="D58" i="3"/>
  <c r="K58" i="3"/>
  <c r="F58" i="3"/>
  <c r="G58" i="3"/>
  <c r="L58" i="3"/>
  <c r="M58" i="3"/>
  <c r="AD58" i="3"/>
  <c r="Q58" i="3"/>
  <c r="O58" i="3"/>
  <c r="P58" i="3"/>
  <c r="N58" i="3"/>
  <c r="R58" i="3"/>
  <c r="T58" i="3"/>
  <c r="W58" i="3"/>
  <c r="AH58" i="3"/>
  <c r="AE58" i="3"/>
  <c r="V58" i="3"/>
  <c r="X58" i="3"/>
  <c r="AI58" i="3"/>
  <c r="AF58" i="3"/>
  <c r="AJ58" i="3"/>
  <c r="BD58" i="3"/>
  <c r="BE58" i="3"/>
  <c r="BF58" i="3"/>
  <c r="BG58" i="3"/>
  <c r="BH58" i="3"/>
  <c r="BI58" i="3"/>
  <c r="Z58" i="3"/>
  <c r="AA58" i="3"/>
  <c r="AB58" i="3"/>
  <c r="AL58" i="3"/>
  <c r="AM58" i="3"/>
  <c r="AN58" i="3"/>
  <c r="AO58" i="3"/>
  <c r="B58" i="3"/>
  <c r="AU58" i="3"/>
  <c r="AV58" i="3"/>
  <c r="AS58" i="3"/>
  <c r="AW58" i="3"/>
  <c r="AX58" i="3"/>
  <c r="AY58" i="3"/>
  <c r="AZ58" i="3"/>
  <c r="AK58" i="3"/>
  <c r="AG58" i="3"/>
  <c r="AC58" i="3"/>
  <c r="S58" i="3"/>
  <c r="U58" i="3"/>
  <c r="D57" i="3"/>
  <c r="K57" i="3"/>
  <c r="F57" i="3"/>
  <c r="G57" i="3"/>
  <c r="L57" i="3"/>
  <c r="M57" i="3"/>
  <c r="AD57" i="3"/>
  <c r="Q57" i="3"/>
  <c r="O57" i="3"/>
  <c r="P57" i="3"/>
  <c r="N57" i="3"/>
  <c r="R57" i="3"/>
  <c r="T57" i="3"/>
  <c r="W57" i="3"/>
  <c r="AH57" i="3"/>
  <c r="AE57" i="3"/>
  <c r="V57" i="3"/>
  <c r="X57" i="3"/>
  <c r="AI57" i="3"/>
  <c r="AF57" i="3"/>
  <c r="AJ57" i="3"/>
  <c r="BD57" i="3"/>
  <c r="BE57" i="3"/>
  <c r="BF57" i="3"/>
  <c r="BG57" i="3"/>
  <c r="BH57" i="3"/>
  <c r="BI57" i="3"/>
  <c r="Z57" i="3"/>
  <c r="AA57" i="3"/>
  <c r="AB57" i="3"/>
  <c r="AL57" i="3"/>
  <c r="AM57" i="3"/>
  <c r="AN57" i="3"/>
  <c r="AO57" i="3"/>
  <c r="B57" i="3"/>
  <c r="AU57" i="3"/>
  <c r="AV57" i="3"/>
  <c r="AS57" i="3"/>
  <c r="AW57" i="3"/>
  <c r="AX57" i="3"/>
  <c r="AY57" i="3"/>
  <c r="AZ57" i="3"/>
  <c r="AK57" i="3"/>
  <c r="AG57" i="3"/>
  <c r="AC57" i="3"/>
  <c r="S57" i="3"/>
  <c r="U57" i="3"/>
  <c r="D56" i="3"/>
  <c r="K56" i="3"/>
  <c r="F56" i="3"/>
  <c r="G56" i="3"/>
  <c r="L56" i="3"/>
  <c r="M56" i="3"/>
  <c r="AD56" i="3"/>
  <c r="Q56" i="3"/>
  <c r="O56" i="3"/>
  <c r="P56" i="3"/>
  <c r="N56" i="3"/>
  <c r="R56" i="3"/>
  <c r="T56" i="3"/>
  <c r="W56" i="3"/>
  <c r="AH56" i="3"/>
  <c r="AE56" i="3"/>
  <c r="V56" i="3"/>
  <c r="X56" i="3"/>
  <c r="AI56" i="3"/>
  <c r="AF56" i="3"/>
  <c r="AJ56" i="3"/>
  <c r="BD56" i="3"/>
  <c r="BE56" i="3"/>
  <c r="BF56" i="3"/>
  <c r="BG56" i="3"/>
  <c r="BH56" i="3"/>
  <c r="BI56" i="3"/>
  <c r="Z56" i="3"/>
  <c r="AA56" i="3"/>
  <c r="AB56" i="3"/>
  <c r="AL56" i="3"/>
  <c r="AM56" i="3"/>
  <c r="AN56" i="3"/>
  <c r="AO56" i="3"/>
  <c r="B56" i="3"/>
  <c r="AU56" i="3"/>
  <c r="AV56" i="3"/>
  <c r="AS56" i="3"/>
  <c r="AW56" i="3"/>
  <c r="AX56" i="3"/>
  <c r="AY56" i="3"/>
  <c r="AZ56" i="3"/>
  <c r="AK56" i="3"/>
  <c r="AG56" i="3"/>
  <c r="AC56" i="3"/>
  <c r="S56" i="3"/>
  <c r="U56" i="3"/>
  <c r="D55" i="3"/>
  <c r="K55" i="3"/>
  <c r="F55" i="3"/>
  <c r="G55" i="3"/>
  <c r="L55" i="3"/>
  <c r="M55" i="3"/>
  <c r="AD55" i="3"/>
  <c r="Q55" i="3"/>
  <c r="O55" i="3"/>
  <c r="P55" i="3"/>
  <c r="N55" i="3"/>
  <c r="R55" i="3"/>
  <c r="T55" i="3"/>
  <c r="W55" i="3"/>
  <c r="AH55" i="3"/>
  <c r="AE55" i="3"/>
  <c r="V55" i="3"/>
  <c r="X55" i="3"/>
  <c r="AI55" i="3"/>
  <c r="AF55" i="3"/>
  <c r="AJ55" i="3"/>
  <c r="BD55" i="3"/>
  <c r="BE55" i="3"/>
  <c r="BF55" i="3"/>
  <c r="BG55" i="3"/>
  <c r="BH55" i="3"/>
  <c r="BI55" i="3"/>
  <c r="Z55" i="3"/>
  <c r="AA55" i="3"/>
  <c r="AB55" i="3"/>
  <c r="AL55" i="3"/>
  <c r="AM55" i="3"/>
  <c r="AN55" i="3"/>
  <c r="AO55" i="3"/>
  <c r="B55" i="3"/>
  <c r="AU55" i="3"/>
  <c r="AV55" i="3"/>
  <c r="AS55" i="3"/>
  <c r="AW55" i="3"/>
  <c r="AX55" i="3"/>
  <c r="AY55" i="3"/>
  <c r="AZ55" i="3"/>
  <c r="AK55" i="3"/>
  <c r="AG55" i="3"/>
  <c r="AC55" i="3"/>
  <c r="S55" i="3"/>
  <c r="U55" i="3"/>
  <c r="D54" i="3"/>
  <c r="K54" i="3"/>
  <c r="F54" i="3"/>
  <c r="G54" i="3"/>
  <c r="L54" i="3"/>
  <c r="M54" i="3"/>
  <c r="AD54" i="3"/>
  <c r="Q54" i="3"/>
  <c r="O54" i="3"/>
  <c r="P54" i="3"/>
  <c r="N54" i="3"/>
  <c r="R54" i="3"/>
  <c r="T54" i="3"/>
  <c r="W54" i="3"/>
  <c r="AH54" i="3"/>
  <c r="AE54" i="3"/>
  <c r="V54" i="3"/>
  <c r="X54" i="3"/>
  <c r="AI54" i="3"/>
  <c r="AF54" i="3"/>
  <c r="AJ54" i="3"/>
  <c r="BD54" i="3"/>
  <c r="BE54" i="3"/>
  <c r="BF54" i="3"/>
  <c r="BG54" i="3"/>
  <c r="BH54" i="3"/>
  <c r="BI54" i="3"/>
  <c r="Z54" i="3"/>
  <c r="AA54" i="3"/>
  <c r="AB54" i="3"/>
  <c r="AL54" i="3"/>
  <c r="AM54" i="3"/>
  <c r="AN54" i="3"/>
  <c r="AO54" i="3"/>
  <c r="B54" i="3"/>
  <c r="AU54" i="3"/>
  <c r="AV54" i="3"/>
  <c r="AS54" i="3"/>
  <c r="AW54" i="3"/>
  <c r="AX54" i="3"/>
  <c r="AY54" i="3"/>
  <c r="AZ54" i="3"/>
  <c r="AK54" i="3"/>
  <c r="AG54" i="3"/>
  <c r="AC54" i="3"/>
  <c r="S54" i="3"/>
  <c r="U54" i="3"/>
  <c r="D53" i="3"/>
  <c r="K53" i="3"/>
  <c r="F53" i="3"/>
  <c r="G53" i="3"/>
  <c r="L53" i="3"/>
  <c r="M53" i="3"/>
  <c r="AD53" i="3"/>
  <c r="Q53" i="3"/>
  <c r="O53" i="3"/>
  <c r="P53" i="3"/>
  <c r="N53" i="3"/>
  <c r="R53" i="3"/>
  <c r="T53" i="3"/>
  <c r="W53" i="3"/>
  <c r="AH53" i="3"/>
  <c r="AE53" i="3"/>
  <c r="V53" i="3"/>
  <c r="X53" i="3"/>
  <c r="AI53" i="3"/>
  <c r="AF53" i="3"/>
  <c r="AJ53" i="3"/>
  <c r="BD53" i="3"/>
  <c r="BE53" i="3"/>
  <c r="BF53" i="3"/>
  <c r="BG53" i="3"/>
  <c r="BH53" i="3"/>
  <c r="BI53" i="3"/>
  <c r="Z53" i="3"/>
  <c r="AA53" i="3"/>
  <c r="AB53" i="3"/>
  <c r="AL53" i="3"/>
  <c r="AM53" i="3"/>
  <c r="AN53" i="3"/>
  <c r="AO53" i="3"/>
  <c r="B53" i="3"/>
  <c r="AU53" i="3"/>
  <c r="AV53" i="3"/>
  <c r="AS53" i="3"/>
  <c r="AW53" i="3"/>
  <c r="AX53" i="3"/>
  <c r="AY53" i="3"/>
  <c r="AZ53" i="3"/>
  <c r="AK53" i="3"/>
  <c r="AG53" i="3"/>
  <c r="AC53" i="3"/>
  <c r="S53" i="3"/>
  <c r="U53" i="3"/>
  <c r="D52" i="3"/>
  <c r="K52" i="3"/>
  <c r="F52" i="3"/>
  <c r="G52" i="3"/>
  <c r="L52" i="3"/>
  <c r="M52" i="3"/>
  <c r="AD52" i="3"/>
  <c r="Q52" i="3"/>
  <c r="O52" i="3"/>
  <c r="P52" i="3"/>
  <c r="N52" i="3"/>
  <c r="R52" i="3"/>
  <c r="T52" i="3"/>
  <c r="W52" i="3"/>
  <c r="AH52" i="3"/>
  <c r="AE52" i="3"/>
  <c r="V52" i="3"/>
  <c r="X52" i="3"/>
  <c r="AI52" i="3"/>
  <c r="AF52" i="3"/>
  <c r="AJ52" i="3"/>
  <c r="BD52" i="3"/>
  <c r="BE52" i="3"/>
  <c r="BF52" i="3"/>
  <c r="BG52" i="3"/>
  <c r="BH52" i="3"/>
  <c r="BI52" i="3"/>
  <c r="Z52" i="3"/>
  <c r="AA52" i="3"/>
  <c r="AB52" i="3"/>
  <c r="AL52" i="3"/>
  <c r="AM52" i="3"/>
  <c r="AN52" i="3"/>
  <c r="AO52" i="3"/>
  <c r="B52" i="3"/>
  <c r="AU52" i="3"/>
  <c r="AV52" i="3"/>
  <c r="AS52" i="3"/>
  <c r="AW52" i="3"/>
  <c r="AX52" i="3"/>
  <c r="AY52" i="3"/>
  <c r="AZ52" i="3"/>
  <c r="AK52" i="3"/>
  <c r="AG52" i="3"/>
  <c r="AC52" i="3"/>
  <c r="S52" i="3"/>
  <c r="U52" i="3"/>
  <c r="D51" i="3"/>
  <c r="K51" i="3"/>
  <c r="F51" i="3"/>
  <c r="G51" i="3"/>
  <c r="L51" i="3"/>
  <c r="M51" i="3"/>
  <c r="AD51" i="3"/>
  <c r="Q51" i="3"/>
  <c r="O51" i="3"/>
  <c r="P51" i="3"/>
  <c r="N51" i="3"/>
  <c r="R51" i="3"/>
  <c r="T51" i="3"/>
  <c r="W51" i="3"/>
  <c r="AH51" i="3"/>
  <c r="AE51" i="3"/>
  <c r="V51" i="3"/>
  <c r="X51" i="3"/>
  <c r="AI51" i="3"/>
  <c r="AF51" i="3"/>
  <c r="AJ51" i="3"/>
  <c r="BD51" i="3"/>
  <c r="BE51" i="3"/>
  <c r="BF51" i="3"/>
  <c r="BG51" i="3"/>
  <c r="BH51" i="3"/>
  <c r="BI51" i="3"/>
  <c r="Z51" i="3"/>
  <c r="AA51" i="3"/>
  <c r="AB51" i="3"/>
  <c r="AL51" i="3"/>
  <c r="AM51" i="3"/>
  <c r="AN51" i="3"/>
  <c r="AO51" i="3"/>
  <c r="B51" i="3"/>
  <c r="AU51" i="3"/>
  <c r="AV51" i="3"/>
  <c r="AS51" i="3"/>
  <c r="AW51" i="3"/>
  <c r="AX51" i="3"/>
  <c r="AY51" i="3"/>
  <c r="AZ51" i="3"/>
  <c r="AK51" i="3"/>
  <c r="AG51" i="3"/>
  <c r="AC51" i="3"/>
  <c r="S51" i="3"/>
  <c r="U51" i="3"/>
  <c r="D50" i="3"/>
  <c r="K50" i="3"/>
  <c r="F50" i="3"/>
  <c r="G50" i="3"/>
  <c r="L50" i="3"/>
  <c r="M50" i="3"/>
  <c r="AD50" i="3"/>
  <c r="Q50" i="3"/>
  <c r="O50" i="3"/>
  <c r="P50" i="3"/>
  <c r="N50" i="3"/>
  <c r="R50" i="3"/>
  <c r="T50" i="3"/>
  <c r="W50" i="3"/>
  <c r="AH50" i="3"/>
  <c r="AE50" i="3"/>
  <c r="V50" i="3"/>
  <c r="X50" i="3"/>
  <c r="AI50" i="3"/>
  <c r="AF50" i="3"/>
  <c r="AJ50" i="3"/>
  <c r="BD50" i="3"/>
  <c r="BE50" i="3"/>
  <c r="BF50" i="3"/>
  <c r="BG50" i="3"/>
  <c r="BH50" i="3"/>
  <c r="BI50" i="3"/>
  <c r="Z50" i="3"/>
  <c r="AA50" i="3"/>
  <c r="AB50" i="3"/>
  <c r="AL50" i="3"/>
  <c r="AM50" i="3"/>
  <c r="AN50" i="3"/>
  <c r="AO50" i="3"/>
  <c r="B50" i="3"/>
  <c r="AU50" i="3"/>
  <c r="AV50" i="3"/>
  <c r="AS50" i="3"/>
  <c r="AW50" i="3"/>
  <c r="AX50" i="3"/>
  <c r="AY50" i="3"/>
  <c r="AZ50" i="3"/>
  <c r="AK50" i="3"/>
  <c r="AG50" i="3"/>
  <c r="AC50" i="3"/>
  <c r="S50" i="3"/>
  <c r="U50" i="3"/>
  <c r="D49" i="3"/>
  <c r="K49" i="3"/>
  <c r="F49" i="3"/>
  <c r="G49" i="3"/>
  <c r="L49" i="3"/>
  <c r="M49" i="3"/>
  <c r="AD49" i="3"/>
  <c r="Q49" i="3"/>
  <c r="O49" i="3"/>
  <c r="P49" i="3"/>
  <c r="N49" i="3"/>
  <c r="R49" i="3"/>
  <c r="T49" i="3"/>
  <c r="W49" i="3"/>
  <c r="AH49" i="3"/>
  <c r="AE49" i="3"/>
  <c r="V49" i="3"/>
  <c r="X49" i="3"/>
  <c r="AI49" i="3"/>
  <c r="AF49" i="3"/>
  <c r="AJ49" i="3"/>
  <c r="BD49" i="3"/>
  <c r="BE49" i="3"/>
  <c r="BF49" i="3"/>
  <c r="BG49" i="3"/>
  <c r="BH49" i="3"/>
  <c r="BI49" i="3"/>
  <c r="Z49" i="3"/>
  <c r="AA49" i="3"/>
  <c r="AB49" i="3"/>
  <c r="AL49" i="3"/>
  <c r="AM49" i="3"/>
  <c r="AN49" i="3"/>
  <c r="AO49" i="3"/>
  <c r="B49" i="3"/>
  <c r="AU49" i="3"/>
  <c r="AV49" i="3"/>
  <c r="AS49" i="3"/>
  <c r="AW49" i="3"/>
  <c r="AX49" i="3"/>
  <c r="AY49" i="3"/>
  <c r="AZ49" i="3"/>
  <c r="AK49" i="3"/>
  <c r="AG49" i="3"/>
  <c r="AC49" i="3"/>
  <c r="S49" i="3"/>
  <c r="U49" i="3"/>
  <c r="D48" i="3"/>
  <c r="K48" i="3"/>
  <c r="F48" i="3"/>
  <c r="G48" i="3"/>
  <c r="L48" i="3"/>
  <c r="M48" i="3"/>
  <c r="AD48" i="3"/>
  <c r="Q48" i="3"/>
  <c r="O48" i="3"/>
  <c r="P48" i="3"/>
  <c r="N48" i="3"/>
  <c r="R48" i="3"/>
  <c r="T48" i="3"/>
  <c r="W48" i="3"/>
  <c r="AH48" i="3"/>
  <c r="AE48" i="3"/>
  <c r="V48" i="3"/>
  <c r="X48" i="3"/>
  <c r="AI48" i="3"/>
  <c r="AF48" i="3"/>
  <c r="AJ48" i="3"/>
  <c r="BD48" i="3"/>
  <c r="BE48" i="3"/>
  <c r="BF48" i="3"/>
  <c r="BG48" i="3"/>
  <c r="BH48" i="3"/>
  <c r="BI48" i="3"/>
  <c r="Z48" i="3"/>
  <c r="AA48" i="3"/>
  <c r="AB48" i="3"/>
  <c r="AL48" i="3"/>
  <c r="AM48" i="3"/>
  <c r="AN48" i="3"/>
  <c r="AO48" i="3"/>
  <c r="B48" i="3"/>
  <c r="AU48" i="3"/>
  <c r="AV48" i="3"/>
  <c r="AS48" i="3"/>
  <c r="AW48" i="3"/>
  <c r="AX48" i="3"/>
  <c r="AY48" i="3"/>
  <c r="AZ48" i="3"/>
  <c r="AK48" i="3"/>
  <c r="AG48" i="3"/>
  <c r="AC48" i="3"/>
  <c r="S48" i="3"/>
  <c r="U48" i="3"/>
  <c r="D47" i="3"/>
  <c r="K47" i="3"/>
  <c r="F47" i="3"/>
  <c r="G47" i="3"/>
  <c r="L47" i="3"/>
  <c r="M47" i="3"/>
  <c r="AD47" i="3"/>
  <c r="Q47" i="3"/>
  <c r="O47" i="3"/>
  <c r="P47" i="3"/>
  <c r="N47" i="3"/>
  <c r="R47" i="3"/>
  <c r="T47" i="3"/>
  <c r="W47" i="3"/>
  <c r="AH47" i="3"/>
  <c r="AE47" i="3"/>
  <c r="V47" i="3"/>
  <c r="X47" i="3"/>
  <c r="AI47" i="3"/>
  <c r="AF47" i="3"/>
  <c r="AJ47" i="3"/>
  <c r="BD47" i="3"/>
  <c r="BE47" i="3"/>
  <c r="BF47" i="3"/>
  <c r="BG47" i="3"/>
  <c r="BH47" i="3"/>
  <c r="BI47" i="3"/>
  <c r="Z47" i="3"/>
  <c r="AA47" i="3"/>
  <c r="AB47" i="3"/>
  <c r="AL47" i="3"/>
  <c r="AM47" i="3"/>
  <c r="AN47" i="3"/>
  <c r="AO47" i="3"/>
  <c r="B47" i="3"/>
  <c r="AU47" i="3"/>
  <c r="AV47" i="3"/>
  <c r="AS47" i="3"/>
  <c r="AW47" i="3"/>
  <c r="AX47" i="3"/>
  <c r="AY47" i="3"/>
  <c r="AZ47" i="3"/>
  <c r="AK47" i="3"/>
  <c r="AG47" i="3"/>
  <c r="AC47" i="3"/>
  <c r="S47" i="3"/>
  <c r="U47" i="3"/>
  <c r="D46" i="3"/>
  <c r="K46" i="3"/>
  <c r="F46" i="3"/>
  <c r="G46" i="3"/>
  <c r="L46" i="3"/>
  <c r="M46" i="3"/>
  <c r="AD46" i="3"/>
  <c r="Q46" i="3"/>
  <c r="O46" i="3"/>
  <c r="P46" i="3"/>
  <c r="N46" i="3"/>
  <c r="R46" i="3"/>
  <c r="T46" i="3"/>
  <c r="W46" i="3"/>
  <c r="AH46" i="3"/>
  <c r="AE46" i="3"/>
  <c r="V46" i="3"/>
  <c r="X46" i="3"/>
  <c r="AI46" i="3"/>
  <c r="AF46" i="3"/>
  <c r="AJ46" i="3"/>
  <c r="BD46" i="3"/>
  <c r="BE46" i="3"/>
  <c r="BF46" i="3"/>
  <c r="BG46" i="3"/>
  <c r="BH46" i="3"/>
  <c r="BI46" i="3"/>
  <c r="Z46" i="3"/>
  <c r="AA46" i="3"/>
  <c r="AB46" i="3"/>
  <c r="AL46" i="3"/>
  <c r="AM46" i="3"/>
  <c r="AN46" i="3"/>
  <c r="AO46" i="3"/>
  <c r="B46" i="3"/>
  <c r="AU46" i="3"/>
  <c r="AV46" i="3"/>
  <c r="AS46" i="3"/>
  <c r="AW46" i="3"/>
  <c r="AX46" i="3"/>
  <c r="AY46" i="3"/>
  <c r="AZ46" i="3"/>
  <c r="AK46" i="3"/>
  <c r="AG46" i="3"/>
  <c r="AC46" i="3"/>
  <c r="S46" i="3"/>
  <c r="U46" i="3"/>
  <c r="D45" i="3"/>
  <c r="K45" i="3"/>
  <c r="F45" i="3"/>
  <c r="G45" i="3"/>
  <c r="L45" i="3"/>
  <c r="M45" i="3"/>
  <c r="AD45" i="3"/>
  <c r="Q45" i="3"/>
  <c r="O45" i="3"/>
  <c r="P45" i="3"/>
  <c r="N45" i="3"/>
  <c r="R45" i="3"/>
  <c r="T45" i="3"/>
  <c r="W45" i="3"/>
  <c r="AH45" i="3"/>
  <c r="AE45" i="3"/>
  <c r="V45" i="3"/>
  <c r="X45" i="3"/>
  <c r="AI45" i="3"/>
  <c r="AF45" i="3"/>
  <c r="AJ45" i="3"/>
  <c r="BD45" i="3"/>
  <c r="BE45" i="3"/>
  <c r="BF45" i="3"/>
  <c r="BG45" i="3"/>
  <c r="BH45" i="3"/>
  <c r="BI45" i="3"/>
  <c r="Z45" i="3"/>
  <c r="AA45" i="3"/>
  <c r="AB45" i="3"/>
  <c r="AL45" i="3"/>
  <c r="AM45" i="3"/>
  <c r="AN45" i="3"/>
  <c r="AO45" i="3"/>
  <c r="B45" i="3"/>
  <c r="AU45" i="3"/>
  <c r="AV45" i="3"/>
  <c r="AS45" i="3"/>
  <c r="AW45" i="3"/>
  <c r="AX45" i="3"/>
  <c r="AY45" i="3"/>
  <c r="AZ45" i="3"/>
  <c r="AK45" i="3"/>
  <c r="AG45" i="3"/>
  <c r="AC45" i="3"/>
  <c r="S45" i="3"/>
  <c r="U45" i="3"/>
  <c r="D44" i="3"/>
  <c r="K44" i="3"/>
  <c r="F44" i="3"/>
  <c r="G44" i="3"/>
  <c r="L44" i="3"/>
  <c r="M44" i="3"/>
  <c r="AD44" i="3"/>
  <c r="Q44" i="3"/>
  <c r="O44" i="3"/>
  <c r="P44" i="3"/>
  <c r="N44" i="3"/>
  <c r="R44" i="3"/>
  <c r="T44" i="3"/>
  <c r="W44" i="3"/>
  <c r="AH44" i="3"/>
  <c r="AE44" i="3"/>
  <c r="V44" i="3"/>
  <c r="X44" i="3"/>
  <c r="AI44" i="3"/>
  <c r="AF44" i="3"/>
  <c r="AJ44" i="3"/>
  <c r="BD44" i="3"/>
  <c r="BE44" i="3"/>
  <c r="BF44" i="3"/>
  <c r="BG44" i="3"/>
  <c r="BH44" i="3"/>
  <c r="BI44" i="3"/>
  <c r="Z44" i="3"/>
  <c r="AA44" i="3"/>
  <c r="AB44" i="3"/>
  <c r="AL44" i="3"/>
  <c r="AM44" i="3"/>
  <c r="AN44" i="3"/>
  <c r="AO44" i="3"/>
  <c r="B44" i="3"/>
  <c r="AU44" i="3"/>
  <c r="AV44" i="3"/>
  <c r="AS44" i="3"/>
  <c r="AW44" i="3"/>
  <c r="AX44" i="3"/>
  <c r="AY44" i="3"/>
  <c r="AZ44" i="3"/>
  <c r="AK44" i="3"/>
  <c r="AG44" i="3"/>
  <c r="AC44" i="3"/>
  <c r="S44" i="3"/>
  <c r="U44" i="3"/>
  <c r="D43" i="3"/>
  <c r="K43" i="3"/>
  <c r="F43" i="3"/>
  <c r="G43" i="3"/>
  <c r="L43" i="3"/>
  <c r="M43" i="3"/>
  <c r="AD43" i="3"/>
  <c r="Q43" i="3"/>
  <c r="O43" i="3"/>
  <c r="P43" i="3"/>
  <c r="N43" i="3"/>
  <c r="R43" i="3"/>
  <c r="T43" i="3"/>
  <c r="W43" i="3"/>
  <c r="AH43" i="3"/>
  <c r="AE43" i="3"/>
  <c r="V43" i="3"/>
  <c r="X43" i="3"/>
  <c r="AI43" i="3"/>
  <c r="AF43" i="3"/>
  <c r="AJ43" i="3"/>
  <c r="BD43" i="3"/>
  <c r="BE43" i="3"/>
  <c r="BF43" i="3"/>
  <c r="BG43" i="3"/>
  <c r="BH43" i="3"/>
  <c r="BI43" i="3"/>
  <c r="Z43" i="3"/>
  <c r="AA43" i="3"/>
  <c r="AB43" i="3"/>
  <c r="AL43" i="3"/>
  <c r="AM43" i="3"/>
  <c r="AN43" i="3"/>
  <c r="AO43" i="3"/>
  <c r="B43" i="3"/>
  <c r="AU43" i="3"/>
  <c r="AV43" i="3"/>
  <c r="AS43" i="3"/>
  <c r="AW43" i="3"/>
  <c r="AX43" i="3"/>
  <c r="AY43" i="3"/>
  <c r="AZ43" i="3"/>
  <c r="AK43" i="3"/>
  <c r="AG43" i="3"/>
  <c r="AC43" i="3"/>
  <c r="S43" i="3"/>
  <c r="U43" i="3"/>
  <c r="D42" i="3"/>
  <c r="K42" i="3"/>
  <c r="F42" i="3"/>
  <c r="G42" i="3"/>
  <c r="L42" i="3"/>
  <c r="M42" i="3"/>
  <c r="AD42" i="3"/>
  <c r="Q42" i="3"/>
  <c r="O42" i="3"/>
  <c r="P42" i="3"/>
  <c r="N42" i="3"/>
  <c r="R42" i="3"/>
  <c r="T42" i="3"/>
  <c r="W42" i="3"/>
  <c r="AH42" i="3"/>
  <c r="AE42" i="3"/>
  <c r="V42" i="3"/>
  <c r="X42" i="3"/>
  <c r="AI42" i="3"/>
  <c r="AF42" i="3"/>
  <c r="AJ42" i="3"/>
  <c r="BD42" i="3"/>
  <c r="BE42" i="3"/>
  <c r="BF42" i="3"/>
  <c r="BG42" i="3"/>
  <c r="BH42" i="3"/>
  <c r="BI42" i="3"/>
  <c r="Z42" i="3"/>
  <c r="AA42" i="3"/>
  <c r="AB42" i="3"/>
  <c r="AL42" i="3"/>
  <c r="AM42" i="3"/>
  <c r="AN42" i="3"/>
  <c r="AO42" i="3"/>
  <c r="B42" i="3"/>
  <c r="AU42" i="3"/>
  <c r="AV42" i="3"/>
  <c r="AS42" i="3"/>
  <c r="AW42" i="3"/>
  <c r="AX42" i="3"/>
  <c r="AY42" i="3"/>
  <c r="AZ42" i="3"/>
  <c r="AK42" i="3"/>
  <c r="AG42" i="3"/>
  <c r="AC42" i="3"/>
  <c r="S42" i="3"/>
  <c r="U42" i="3"/>
  <c r="D41" i="3"/>
  <c r="K41" i="3"/>
  <c r="F41" i="3"/>
  <c r="G41" i="3"/>
  <c r="L41" i="3"/>
  <c r="M41" i="3"/>
  <c r="AD41" i="3"/>
  <c r="Q41" i="3"/>
  <c r="O41" i="3"/>
  <c r="P41" i="3"/>
  <c r="N41" i="3"/>
  <c r="R41" i="3"/>
  <c r="T41" i="3"/>
  <c r="W41" i="3"/>
  <c r="AH41" i="3"/>
  <c r="AE41" i="3"/>
  <c r="V41" i="3"/>
  <c r="X41" i="3"/>
  <c r="AI41" i="3"/>
  <c r="AF41" i="3"/>
  <c r="AJ41" i="3"/>
  <c r="BD41" i="3"/>
  <c r="BE41" i="3"/>
  <c r="BF41" i="3"/>
  <c r="BG41" i="3"/>
  <c r="BH41" i="3"/>
  <c r="BI41" i="3"/>
  <c r="Z41" i="3"/>
  <c r="AA41" i="3"/>
  <c r="AB41" i="3"/>
  <c r="AL41" i="3"/>
  <c r="AM41" i="3"/>
  <c r="AN41" i="3"/>
  <c r="AO41" i="3"/>
  <c r="B41" i="3"/>
  <c r="AU41" i="3"/>
  <c r="AV41" i="3"/>
  <c r="AS41" i="3"/>
  <c r="AW41" i="3"/>
  <c r="AX41" i="3"/>
  <c r="AY41" i="3"/>
  <c r="AZ41" i="3"/>
  <c r="AK41" i="3"/>
  <c r="AG41" i="3"/>
  <c r="AC41" i="3"/>
  <c r="S41" i="3"/>
  <c r="U41" i="3"/>
  <c r="D40" i="3"/>
  <c r="K40" i="3"/>
  <c r="F40" i="3"/>
  <c r="G40" i="3"/>
  <c r="L40" i="3"/>
  <c r="M40" i="3"/>
  <c r="AD40" i="3"/>
  <c r="Q40" i="3"/>
  <c r="O40" i="3"/>
  <c r="P40" i="3"/>
  <c r="N40" i="3"/>
  <c r="R40" i="3"/>
  <c r="T40" i="3"/>
  <c r="W40" i="3"/>
  <c r="AH40" i="3"/>
  <c r="AE40" i="3"/>
  <c r="V40" i="3"/>
  <c r="X40" i="3"/>
  <c r="AI40" i="3"/>
  <c r="AF40" i="3"/>
  <c r="AJ40" i="3"/>
  <c r="BD40" i="3"/>
  <c r="BE40" i="3"/>
  <c r="BF40" i="3"/>
  <c r="BG40" i="3"/>
  <c r="BH40" i="3"/>
  <c r="BI40" i="3"/>
  <c r="Z40" i="3"/>
  <c r="AA40" i="3"/>
  <c r="AB40" i="3"/>
  <c r="AL40" i="3"/>
  <c r="AM40" i="3"/>
  <c r="AN40" i="3"/>
  <c r="AO40" i="3"/>
  <c r="B40" i="3"/>
  <c r="AU40" i="3"/>
  <c r="AV40" i="3"/>
  <c r="AS40" i="3"/>
  <c r="AW40" i="3"/>
  <c r="AX40" i="3"/>
  <c r="AY40" i="3"/>
  <c r="AZ40" i="3"/>
  <c r="AK40" i="3"/>
  <c r="AG40" i="3"/>
  <c r="AC40" i="3"/>
  <c r="S40" i="3"/>
  <c r="U40" i="3"/>
  <c r="D39" i="3"/>
  <c r="K39" i="3"/>
  <c r="F39" i="3"/>
  <c r="G39" i="3"/>
  <c r="L39" i="3"/>
  <c r="M39" i="3"/>
  <c r="AD39" i="3"/>
  <c r="Q39" i="3"/>
  <c r="O39" i="3"/>
  <c r="P39" i="3"/>
  <c r="N39" i="3"/>
  <c r="R39" i="3"/>
  <c r="T39" i="3"/>
  <c r="W39" i="3"/>
  <c r="AH39" i="3"/>
  <c r="AE39" i="3"/>
  <c r="V39" i="3"/>
  <c r="X39" i="3"/>
  <c r="AI39" i="3"/>
  <c r="AF39" i="3"/>
  <c r="AJ39" i="3"/>
  <c r="BD39" i="3"/>
  <c r="BE39" i="3"/>
  <c r="BF39" i="3"/>
  <c r="BG39" i="3"/>
  <c r="BH39" i="3"/>
  <c r="BI39" i="3"/>
  <c r="Z39" i="3"/>
  <c r="AA39" i="3"/>
  <c r="AB39" i="3"/>
  <c r="AL39" i="3"/>
  <c r="AM39" i="3"/>
  <c r="AN39" i="3"/>
  <c r="AO39" i="3"/>
  <c r="B39" i="3"/>
  <c r="AU39" i="3"/>
  <c r="AV39" i="3"/>
  <c r="AS39" i="3"/>
  <c r="AW39" i="3"/>
  <c r="AX39" i="3"/>
  <c r="AY39" i="3"/>
  <c r="AZ39" i="3"/>
  <c r="AK39" i="3"/>
  <c r="AG39" i="3"/>
  <c r="AC39" i="3"/>
  <c r="S39" i="3"/>
  <c r="U39" i="3"/>
  <c r="D38" i="3"/>
  <c r="K38" i="3"/>
  <c r="F38" i="3"/>
  <c r="G38" i="3"/>
  <c r="L38" i="3"/>
  <c r="M38" i="3"/>
  <c r="AD38" i="3"/>
  <c r="Q38" i="3"/>
  <c r="O38" i="3"/>
  <c r="P38" i="3"/>
  <c r="N38" i="3"/>
  <c r="R38" i="3"/>
  <c r="T38" i="3"/>
  <c r="W38" i="3"/>
  <c r="AH38" i="3"/>
  <c r="AE38" i="3"/>
  <c r="V38" i="3"/>
  <c r="X38" i="3"/>
  <c r="AI38" i="3"/>
  <c r="AF38" i="3"/>
  <c r="AJ38" i="3"/>
  <c r="BD38" i="3"/>
  <c r="BE38" i="3"/>
  <c r="BF38" i="3"/>
  <c r="BG38" i="3"/>
  <c r="BH38" i="3"/>
  <c r="BI38" i="3"/>
  <c r="Z38" i="3"/>
  <c r="AA38" i="3"/>
  <c r="AB38" i="3"/>
  <c r="AL38" i="3"/>
  <c r="AM38" i="3"/>
  <c r="AN38" i="3"/>
  <c r="AO38" i="3"/>
  <c r="B38" i="3"/>
  <c r="AU38" i="3"/>
  <c r="AV38" i="3"/>
  <c r="AS38" i="3"/>
  <c r="AW38" i="3"/>
  <c r="AX38" i="3"/>
  <c r="AY38" i="3"/>
  <c r="AZ38" i="3"/>
  <c r="AK38" i="3"/>
  <c r="AG38" i="3"/>
  <c r="AC38" i="3"/>
  <c r="S38" i="3"/>
  <c r="U38" i="3"/>
  <c r="D37" i="3"/>
  <c r="K37" i="3"/>
  <c r="F37" i="3"/>
  <c r="G37" i="3"/>
  <c r="L37" i="3"/>
  <c r="M37" i="3"/>
  <c r="AD37" i="3"/>
  <c r="Q37" i="3"/>
  <c r="O37" i="3"/>
  <c r="P37" i="3"/>
  <c r="N37" i="3"/>
  <c r="R37" i="3"/>
  <c r="T37" i="3"/>
  <c r="W37" i="3"/>
  <c r="AH37" i="3"/>
  <c r="AE37" i="3"/>
  <c r="V37" i="3"/>
  <c r="X37" i="3"/>
  <c r="AI37" i="3"/>
  <c r="AF37" i="3"/>
  <c r="AJ37" i="3"/>
  <c r="BD37" i="3"/>
  <c r="BE37" i="3"/>
  <c r="BF37" i="3"/>
  <c r="BG37" i="3"/>
  <c r="BH37" i="3"/>
  <c r="BI37" i="3"/>
  <c r="Z37" i="3"/>
  <c r="AA37" i="3"/>
  <c r="AB37" i="3"/>
  <c r="AL37" i="3"/>
  <c r="AM37" i="3"/>
  <c r="AN37" i="3"/>
  <c r="AO37" i="3"/>
  <c r="B37" i="3"/>
  <c r="AU37" i="3"/>
  <c r="AV37" i="3"/>
  <c r="AS37" i="3"/>
  <c r="AW37" i="3"/>
  <c r="AX37" i="3"/>
  <c r="AY37" i="3"/>
  <c r="AZ37" i="3"/>
  <c r="AK37" i="3"/>
  <c r="AG37" i="3"/>
  <c r="AC37" i="3"/>
  <c r="S37" i="3"/>
  <c r="U37" i="3"/>
  <c r="D36" i="3"/>
  <c r="K36" i="3"/>
  <c r="F36" i="3"/>
  <c r="G36" i="3"/>
  <c r="L36" i="3"/>
  <c r="M36" i="3"/>
  <c r="AD36" i="3"/>
  <c r="Q36" i="3"/>
  <c r="O36" i="3"/>
  <c r="P36" i="3"/>
  <c r="N36" i="3"/>
  <c r="R36" i="3"/>
  <c r="T36" i="3"/>
  <c r="W36" i="3"/>
  <c r="AH36" i="3"/>
  <c r="AE36" i="3"/>
  <c r="V36" i="3"/>
  <c r="X36" i="3"/>
  <c r="AI36" i="3"/>
  <c r="AF36" i="3"/>
  <c r="AJ36" i="3"/>
  <c r="BD36" i="3"/>
  <c r="BE36" i="3"/>
  <c r="BF36" i="3"/>
  <c r="BG36" i="3"/>
  <c r="BH36" i="3"/>
  <c r="BI36" i="3"/>
  <c r="Z36" i="3"/>
  <c r="AA36" i="3"/>
  <c r="AB36" i="3"/>
  <c r="AL36" i="3"/>
  <c r="AM36" i="3"/>
  <c r="AN36" i="3"/>
  <c r="AO36" i="3"/>
  <c r="B36" i="3"/>
  <c r="AU36" i="3"/>
  <c r="AV36" i="3"/>
  <c r="AS36" i="3"/>
  <c r="AW36" i="3"/>
  <c r="AX36" i="3"/>
  <c r="AY36" i="3"/>
  <c r="AZ36" i="3"/>
  <c r="AK36" i="3"/>
  <c r="AG36" i="3"/>
  <c r="AC36" i="3"/>
  <c r="S36" i="3"/>
  <c r="U36" i="3"/>
  <c r="D35" i="3"/>
  <c r="K35" i="3"/>
  <c r="F35" i="3"/>
  <c r="G35" i="3"/>
  <c r="L35" i="3"/>
  <c r="M35" i="3"/>
  <c r="AD35" i="3"/>
  <c r="Q35" i="3"/>
  <c r="O35" i="3"/>
  <c r="P35" i="3"/>
  <c r="N35" i="3"/>
  <c r="R35" i="3"/>
  <c r="T35" i="3"/>
  <c r="W35" i="3"/>
  <c r="AH35" i="3"/>
  <c r="AE35" i="3"/>
  <c r="V35" i="3"/>
  <c r="X35" i="3"/>
  <c r="AI35" i="3"/>
  <c r="AF35" i="3"/>
  <c r="AJ35" i="3"/>
  <c r="BD35" i="3"/>
  <c r="BE35" i="3"/>
  <c r="BF35" i="3"/>
  <c r="BG35" i="3"/>
  <c r="BH35" i="3"/>
  <c r="BI35" i="3"/>
  <c r="Z35" i="3"/>
  <c r="AA35" i="3"/>
  <c r="AB35" i="3"/>
  <c r="AL35" i="3"/>
  <c r="AM35" i="3"/>
  <c r="AN35" i="3"/>
  <c r="AO35" i="3"/>
  <c r="B35" i="3"/>
  <c r="AU35" i="3"/>
  <c r="AV35" i="3"/>
  <c r="AS35" i="3"/>
  <c r="AW35" i="3"/>
  <c r="AX35" i="3"/>
  <c r="AY35" i="3"/>
  <c r="AZ35" i="3"/>
  <c r="AK35" i="3"/>
  <c r="AG35" i="3"/>
  <c r="AC35" i="3"/>
  <c r="S35" i="3"/>
  <c r="U35" i="3"/>
  <c r="D34" i="3"/>
  <c r="K34" i="3"/>
  <c r="F34" i="3"/>
  <c r="G34" i="3"/>
  <c r="L34" i="3"/>
  <c r="M34" i="3"/>
  <c r="AD34" i="3"/>
  <c r="Q34" i="3"/>
  <c r="O34" i="3"/>
  <c r="P34" i="3"/>
  <c r="N34" i="3"/>
  <c r="R34" i="3"/>
  <c r="T34" i="3"/>
  <c r="W34" i="3"/>
  <c r="AH34" i="3"/>
  <c r="AE34" i="3"/>
  <c r="V34" i="3"/>
  <c r="X34" i="3"/>
  <c r="AI34" i="3"/>
  <c r="AF34" i="3"/>
  <c r="AJ34" i="3"/>
  <c r="BD34" i="3"/>
  <c r="BE34" i="3"/>
  <c r="BF34" i="3"/>
  <c r="BG34" i="3"/>
  <c r="BH34" i="3"/>
  <c r="BI34" i="3"/>
  <c r="Z34" i="3"/>
  <c r="AA34" i="3"/>
  <c r="AB34" i="3"/>
  <c r="AL34" i="3"/>
  <c r="AM34" i="3"/>
  <c r="AN34" i="3"/>
  <c r="AO34" i="3"/>
  <c r="B34" i="3"/>
  <c r="AU34" i="3"/>
  <c r="AV34" i="3"/>
  <c r="AS34" i="3"/>
  <c r="AW34" i="3"/>
  <c r="AX34" i="3"/>
  <c r="AY34" i="3"/>
  <c r="AZ34" i="3"/>
  <c r="AK34" i="3"/>
  <c r="AG34" i="3"/>
  <c r="AC34" i="3"/>
  <c r="S34" i="3"/>
  <c r="U34" i="3"/>
  <c r="D33" i="3"/>
  <c r="K33" i="3"/>
  <c r="F33" i="3"/>
  <c r="G33" i="3"/>
  <c r="L33" i="3"/>
  <c r="M33" i="3"/>
  <c r="AD33" i="3"/>
  <c r="Q33" i="3"/>
  <c r="O33" i="3"/>
  <c r="P33" i="3"/>
  <c r="N33" i="3"/>
  <c r="R33" i="3"/>
  <c r="T33" i="3"/>
  <c r="W33" i="3"/>
  <c r="AH33" i="3"/>
  <c r="AE33" i="3"/>
  <c r="V33" i="3"/>
  <c r="X33" i="3"/>
  <c r="AI33" i="3"/>
  <c r="AF33" i="3"/>
  <c r="AJ33" i="3"/>
  <c r="BD33" i="3"/>
  <c r="BE33" i="3"/>
  <c r="BF33" i="3"/>
  <c r="BG33" i="3"/>
  <c r="BH33" i="3"/>
  <c r="BI33" i="3"/>
  <c r="Z33" i="3"/>
  <c r="AA33" i="3"/>
  <c r="AB33" i="3"/>
  <c r="AL33" i="3"/>
  <c r="AM33" i="3"/>
  <c r="AN33" i="3"/>
  <c r="AO33" i="3"/>
  <c r="B33" i="3"/>
  <c r="AU33" i="3"/>
  <c r="AV33" i="3"/>
  <c r="AS33" i="3"/>
  <c r="AW33" i="3"/>
  <c r="AX33" i="3"/>
  <c r="AY33" i="3"/>
  <c r="AZ33" i="3"/>
  <c r="AK33" i="3"/>
  <c r="AG33" i="3"/>
  <c r="AC33" i="3"/>
  <c r="S33" i="3"/>
  <c r="U33" i="3"/>
  <c r="D32" i="3"/>
  <c r="K32" i="3"/>
  <c r="F32" i="3"/>
  <c r="G32" i="3"/>
  <c r="L32" i="3"/>
  <c r="M32" i="3"/>
  <c r="AD32" i="3"/>
  <c r="Q32" i="3"/>
  <c r="O32" i="3"/>
  <c r="P32" i="3"/>
  <c r="N32" i="3"/>
  <c r="R32" i="3"/>
  <c r="T32" i="3"/>
  <c r="W32" i="3"/>
  <c r="AH32" i="3"/>
  <c r="AE32" i="3"/>
  <c r="V32" i="3"/>
  <c r="X32" i="3"/>
  <c r="AI32" i="3"/>
  <c r="AF32" i="3"/>
  <c r="AJ32" i="3"/>
  <c r="BD32" i="3"/>
  <c r="BE32" i="3"/>
  <c r="BF32" i="3"/>
  <c r="BG32" i="3"/>
  <c r="BH32" i="3"/>
  <c r="BI32" i="3"/>
  <c r="Z32" i="3"/>
  <c r="AA32" i="3"/>
  <c r="AB32" i="3"/>
  <c r="AL32" i="3"/>
  <c r="AM32" i="3"/>
  <c r="AN32" i="3"/>
  <c r="AO32" i="3"/>
  <c r="B32" i="3"/>
  <c r="AU32" i="3"/>
  <c r="AV32" i="3"/>
  <c r="AS32" i="3"/>
  <c r="AW32" i="3"/>
  <c r="AX32" i="3"/>
  <c r="AY32" i="3"/>
  <c r="AZ32" i="3"/>
  <c r="AK32" i="3"/>
  <c r="AG32" i="3"/>
  <c r="AC32" i="3"/>
  <c r="S32" i="3"/>
  <c r="U32" i="3"/>
  <c r="D31" i="3"/>
  <c r="K31" i="3"/>
  <c r="F31" i="3"/>
  <c r="G31" i="3"/>
  <c r="L31" i="3"/>
  <c r="M31" i="3"/>
  <c r="AD31" i="3"/>
  <c r="Q31" i="3"/>
  <c r="O31" i="3"/>
  <c r="P31" i="3"/>
  <c r="N31" i="3"/>
  <c r="R31" i="3"/>
  <c r="T31" i="3"/>
  <c r="W31" i="3"/>
  <c r="AH31" i="3"/>
  <c r="AE31" i="3"/>
  <c r="V31" i="3"/>
  <c r="X31" i="3"/>
  <c r="AI31" i="3"/>
  <c r="AF31" i="3"/>
  <c r="AJ31" i="3"/>
  <c r="BD31" i="3"/>
  <c r="BE31" i="3"/>
  <c r="BF31" i="3"/>
  <c r="BG31" i="3"/>
  <c r="BH31" i="3"/>
  <c r="BI31" i="3"/>
  <c r="Z31" i="3"/>
  <c r="AA31" i="3"/>
  <c r="AB31" i="3"/>
  <c r="AL31" i="3"/>
  <c r="AM31" i="3"/>
  <c r="AN31" i="3"/>
  <c r="AO31" i="3"/>
  <c r="B31" i="3"/>
  <c r="AU31" i="3"/>
  <c r="AV31" i="3"/>
  <c r="AS31" i="3"/>
  <c r="AW31" i="3"/>
  <c r="AX31" i="3"/>
  <c r="AY31" i="3"/>
  <c r="AZ31" i="3"/>
  <c r="AK31" i="3"/>
  <c r="AG31" i="3"/>
  <c r="AC31" i="3"/>
  <c r="S31" i="3"/>
  <c r="U31" i="3"/>
  <c r="D30" i="3"/>
  <c r="K30" i="3"/>
  <c r="F30" i="3"/>
  <c r="G30" i="3"/>
  <c r="L30" i="3"/>
  <c r="M30" i="3"/>
  <c r="AD30" i="3"/>
  <c r="Q30" i="3"/>
  <c r="O30" i="3"/>
  <c r="P30" i="3"/>
  <c r="N30" i="3"/>
  <c r="R30" i="3"/>
  <c r="T30" i="3"/>
  <c r="W30" i="3"/>
  <c r="AH30" i="3"/>
  <c r="AE30" i="3"/>
  <c r="V30" i="3"/>
  <c r="X30" i="3"/>
  <c r="AI30" i="3"/>
  <c r="AF30" i="3"/>
  <c r="AJ30" i="3"/>
  <c r="BD30" i="3"/>
  <c r="BE30" i="3"/>
  <c r="BF30" i="3"/>
  <c r="BG30" i="3"/>
  <c r="BH30" i="3"/>
  <c r="BI30" i="3"/>
  <c r="Z30" i="3"/>
  <c r="AA30" i="3"/>
  <c r="AB30" i="3"/>
  <c r="AL30" i="3"/>
  <c r="AM30" i="3"/>
  <c r="AN30" i="3"/>
  <c r="AO30" i="3"/>
  <c r="B30" i="3"/>
  <c r="AU30" i="3"/>
  <c r="AV30" i="3"/>
  <c r="AS30" i="3"/>
  <c r="AW30" i="3"/>
  <c r="AX30" i="3"/>
  <c r="AY30" i="3"/>
  <c r="AZ30" i="3"/>
  <c r="AK30" i="3"/>
  <c r="AG30" i="3"/>
  <c r="AC30" i="3"/>
  <c r="S30" i="3"/>
  <c r="U30" i="3"/>
  <c r="D29" i="3"/>
  <c r="K29" i="3"/>
  <c r="F29" i="3"/>
  <c r="G29" i="3"/>
  <c r="L29" i="3"/>
  <c r="M29" i="3"/>
  <c r="AD29" i="3"/>
  <c r="Q29" i="3"/>
  <c r="O29" i="3"/>
  <c r="P29" i="3"/>
  <c r="N29" i="3"/>
  <c r="R29" i="3"/>
  <c r="T29" i="3"/>
  <c r="W29" i="3"/>
  <c r="AH29" i="3"/>
  <c r="AE29" i="3"/>
  <c r="V29" i="3"/>
  <c r="X29" i="3"/>
  <c r="AI29" i="3"/>
  <c r="AF29" i="3"/>
  <c r="AJ29" i="3"/>
  <c r="BD29" i="3"/>
  <c r="BE29" i="3"/>
  <c r="BF29" i="3"/>
  <c r="BG29" i="3"/>
  <c r="BH29" i="3"/>
  <c r="BI29" i="3"/>
  <c r="Z29" i="3"/>
  <c r="AA29" i="3"/>
  <c r="AB29" i="3"/>
  <c r="AL29" i="3"/>
  <c r="AM29" i="3"/>
  <c r="AN29" i="3"/>
  <c r="AO29" i="3"/>
  <c r="B29" i="3"/>
  <c r="AU29" i="3"/>
  <c r="AV29" i="3"/>
  <c r="AS29" i="3"/>
  <c r="AW29" i="3"/>
  <c r="AX29" i="3"/>
  <c r="AY29" i="3"/>
  <c r="AZ29" i="3"/>
  <c r="AK29" i="3"/>
  <c r="AG29" i="3"/>
  <c r="AC29" i="3"/>
  <c r="S29" i="3"/>
  <c r="U29" i="3"/>
  <c r="D28" i="3"/>
  <c r="K28" i="3"/>
  <c r="F28" i="3"/>
  <c r="G28" i="3"/>
  <c r="L28" i="3"/>
  <c r="M28" i="3"/>
  <c r="AD28" i="3"/>
  <c r="Q28" i="3"/>
  <c r="O28" i="3"/>
  <c r="P28" i="3"/>
  <c r="N28" i="3"/>
  <c r="R28" i="3"/>
  <c r="T28" i="3"/>
  <c r="W28" i="3"/>
  <c r="AH28" i="3"/>
  <c r="AE28" i="3"/>
  <c r="V28" i="3"/>
  <c r="X28" i="3"/>
  <c r="AI28" i="3"/>
  <c r="AF28" i="3"/>
  <c r="AJ28" i="3"/>
  <c r="BD28" i="3"/>
  <c r="BE28" i="3"/>
  <c r="BF28" i="3"/>
  <c r="BG28" i="3"/>
  <c r="BH28" i="3"/>
  <c r="BI28" i="3"/>
  <c r="Z28" i="3"/>
  <c r="AA28" i="3"/>
  <c r="AB28" i="3"/>
  <c r="AL28" i="3"/>
  <c r="AM28" i="3"/>
  <c r="AN28" i="3"/>
  <c r="AO28" i="3"/>
  <c r="B28" i="3"/>
  <c r="AU28" i="3"/>
  <c r="AV28" i="3"/>
  <c r="AS28" i="3"/>
  <c r="AW28" i="3"/>
  <c r="AX28" i="3"/>
  <c r="AY28" i="3"/>
  <c r="AZ28" i="3"/>
  <c r="AK28" i="3"/>
  <c r="AG28" i="3"/>
  <c r="AC28" i="3"/>
  <c r="S28" i="3"/>
  <c r="U28" i="3"/>
  <c r="D27" i="3"/>
  <c r="K27" i="3"/>
  <c r="F27" i="3"/>
  <c r="G27" i="3"/>
  <c r="L27" i="3"/>
  <c r="M27" i="3"/>
  <c r="AD27" i="3"/>
  <c r="Q27" i="3"/>
  <c r="O27" i="3"/>
  <c r="P27" i="3"/>
  <c r="N27" i="3"/>
  <c r="R27" i="3"/>
  <c r="T27" i="3"/>
  <c r="W27" i="3"/>
  <c r="AH27" i="3"/>
  <c r="AE27" i="3"/>
  <c r="V27" i="3"/>
  <c r="X27" i="3"/>
  <c r="AI27" i="3"/>
  <c r="AF27" i="3"/>
  <c r="AJ27" i="3"/>
  <c r="BD27" i="3"/>
  <c r="BE27" i="3"/>
  <c r="BF27" i="3"/>
  <c r="BG27" i="3"/>
  <c r="BH27" i="3"/>
  <c r="BI27" i="3"/>
  <c r="Z27" i="3"/>
  <c r="AA27" i="3"/>
  <c r="AB27" i="3"/>
  <c r="AL27" i="3"/>
  <c r="AM27" i="3"/>
  <c r="AN27" i="3"/>
  <c r="AO27" i="3"/>
  <c r="B27" i="3"/>
  <c r="AU27" i="3"/>
  <c r="AV27" i="3"/>
  <c r="AS27" i="3"/>
  <c r="AW27" i="3"/>
  <c r="AX27" i="3"/>
  <c r="AY27" i="3"/>
  <c r="AZ27" i="3"/>
  <c r="AK27" i="3"/>
  <c r="AG27" i="3"/>
  <c r="AC27" i="3"/>
  <c r="S27" i="3"/>
  <c r="U27" i="3"/>
  <c r="D26" i="3"/>
  <c r="K26" i="3"/>
  <c r="F26" i="3"/>
  <c r="G26" i="3"/>
  <c r="L26" i="3"/>
  <c r="M26" i="3"/>
  <c r="AD26" i="3"/>
  <c r="Q26" i="3"/>
  <c r="O26" i="3"/>
  <c r="P26" i="3"/>
  <c r="N26" i="3"/>
  <c r="R26" i="3"/>
  <c r="T26" i="3"/>
  <c r="W26" i="3"/>
  <c r="AH26" i="3"/>
  <c r="AE26" i="3"/>
  <c r="V26" i="3"/>
  <c r="X26" i="3"/>
  <c r="AI26" i="3"/>
  <c r="AF26" i="3"/>
  <c r="AJ26" i="3"/>
  <c r="BD26" i="3"/>
  <c r="BE26" i="3"/>
  <c r="BF26" i="3"/>
  <c r="BG26" i="3"/>
  <c r="BH26" i="3"/>
  <c r="BI26" i="3"/>
  <c r="Z26" i="3"/>
  <c r="AA26" i="3"/>
  <c r="AB26" i="3"/>
  <c r="AL26" i="3"/>
  <c r="AM26" i="3"/>
  <c r="AN26" i="3"/>
  <c r="AO26" i="3"/>
  <c r="B26" i="3"/>
  <c r="AU26" i="3"/>
  <c r="AV26" i="3"/>
  <c r="AS26" i="3"/>
  <c r="AW26" i="3"/>
  <c r="AX26" i="3"/>
  <c r="AY26" i="3"/>
  <c r="AZ26" i="3"/>
  <c r="AK26" i="3"/>
  <c r="AG26" i="3"/>
  <c r="AC26" i="3"/>
  <c r="S26" i="3"/>
  <c r="U26" i="3"/>
  <c r="D25" i="3"/>
  <c r="K25" i="3"/>
  <c r="F25" i="3"/>
  <c r="G25" i="3"/>
  <c r="L25" i="3"/>
  <c r="M25" i="3"/>
  <c r="AD25" i="3"/>
  <c r="Q25" i="3"/>
  <c r="O25" i="3"/>
  <c r="P25" i="3"/>
  <c r="N25" i="3"/>
  <c r="R25" i="3"/>
  <c r="T25" i="3"/>
  <c r="W25" i="3"/>
  <c r="AH25" i="3"/>
  <c r="AE25" i="3"/>
  <c r="V25" i="3"/>
  <c r="X25" i="3"/>
  <c r="AI25" i="3"/>
  <c r="AF25" i="3"/>
  <c r="AJ25" i="3"/>
  <c r="BD25" i="3"/>
  <c r="BE25" i="3"/>
  <c r="BF25" i="3"/>
  <c r="BG25" i="3"/>
  <c r="BH25" i="3"/>
  <c r="BI25" i="3"/>
  <c r="Z25" i="3"/>
  <c r="AA25" i="3"/>
  <c r="AB25" i="3"/>
  <c r="AL25" i="3"/>
  <c r="AM25" i="3"/>
  <c r="AN25" i="3"/>
  <c r="AO25" i="3"/>
  <c r="B25" i="3"/>
  <c r="AU25" i="3"/>
  <c r="AV25" i="3"/>
  <c r="AS25" i="3"/>
  <c r="AW25" i="3"/>
  <c r="AX25" i="3"/>
  <c r="AY25" i="3"/>
  <c r="AZ25" i="3"/>
  <c r="AK25" i="3"/>
  <c r="AG25" i="3"/>
  <c r="AC25" i="3"/>
  <c r="S25" i="3"/>
  <c r="U25" i="3"/>
  <c r="D24" i="3"/>
  <c r="K24" i="3"/>
  <c r="F24" i="3"/>
  <c r="G24" i="3"/>
  <c r="L24" i="3"/>
  <c r="M24" i="3"/>
  <c r="AD24" i="3"/>
  <c r="Q24" i="3"/>
  <c r="O24" i="3"/>
  <c r="P24" i="3"/>
  <c r="N24" i="3"/>
  <c r="R24" i="3"/>
  <c r="T24" i="3"/>
  <c r="W24" i="3"/>
  <c r="AH24" i="3"/>
  <c r="AE24" i="3"/>
  <c r="V24" i="3"/>
  <c r="X24" i="3"/>
  <c r="AI24" i="3"/>
  <c r="AF24" i="3"/>
  <c r="AJ24" i="3"/>
  <c r="BD24" i="3"/>
  <c r="BE24" i="3"/>
  <c r="BF24" i="3"/>
  <c r="BG24" i="3"/>
  <c r="BH24" i="3"/>
  <c r="BI24" i="3"/>
  <c r="Z24" i="3"/>
  <c r="AA24" i="3"/>
  <c r="AB24" i="3"/>
  <c r="AL24" i="3"/>
  <c r="AM24" i="3"/>
  <c r="AN24" i="3"/>
  <c r="AO24" i="3"/>
  <c r="B24" i="3"/>
  <c r="AU24" i="3"/>
  <c r="AV24" i="3"/>
  <c r="AS24" i="3"/>
  <c r="AW24" i="3"/>
  <c r="AX24" i="3"/>
  <c r="AY24" i="3"/>
  <c r="AZ24" i="3"/>
  <c r="AK24" i="3"/>
  <c r="AG24" i="3"/>
  <c r="AC24" i="3"/>
  <c r="S24" i="3"/>
  <c r="U24" i="3"/>
  <c r="D23" i="3"/>
  <c r="K23" i="3"/>
  <c r="F23" i="3"/>
  <c r="G23" i="3"/>
  <c r="L23" i="3"/>
  <c r="M23" i="3"/>
  <c r="AD23" i="3"/>
  <c r="Q23" i="3"/>
  <c r="O23" i="3"/>
  <c r="P23" i="3"/>
  <c r="N23" i="3"/>
  <c r="R23" i="3"/>
  <c r="T23" i="3"/>
  <c r="W23" i="3"/>
  <c r="AH23" i="3"/>
  <c r="AE23" i="3"/>
  <c r="V23" i="3"/>
  <c r="X23" i="3"/>
  <c r="AI23" i="3"/>
  <c r="AF23" i="3"/>
  <c r="AJ23" i="3"/>
  <c r="BD23" i="3"/>
  <c r="BE23" i="3"/>
  <c r="BF23" i="3"/>
  <c r="BG23" i="3"/>
  <c r="BH23" i="3"/>
  <c r="BI23" i="3"/>
  <c r="Z23" i="3"/>
  <c r="AA23" i="3"/>
  <c r="AB23" i="3"/>
  <c r="AL23" i="3"/>
  <c r="AM23" i="3"/>
  <c r="AN23" i="3"/>
  <c r="AO23" i="3"/>
  <c r="B23" i="3"/>
  <c r="AU23" i="3"/>
  <c r="AV23" i="3"/>
  <c r="AS23" i="3"/>
  <c r="AW23" i="3"/>
  <c r="AX23" i="3"/>
  <c r="AY23" i="3"/>
  <c r="AZ23" i="3"/>
  <c r="AK23" i="3"/>
  <c r="AG23" i="3"/>
  <c r="AC23" i="3"/>
  <c r="S23" i="3"/>
  <c r="U23" i="3"/>
  <c r="D22" i="3"/>
  <c r="K22" i="3"/>
  <c r="F22" i="3"/>
  <c r="G22" i="3"/>
  <c r="L22" i="3"/>
  <c r="M22" i="3"/>
  <c r="AD22" i="3"/>
  <c r="Q22" i="3"/>
  <c r="O22" i="3"/>
  <c r="P22" i="3"/>
  <c r="N22" i="3"/>
  <c r="R22" i="3"/>
  <c r="T22" i="3"/>
  <c r="W22" i="3"/>
  <c r="AH22" i="3"/>
  <c r="AE22" i="3"/>
  <c r="V22" i="3"/>
  <c r="X22" i="3"/>
  <c r="AI22" i="3"/>
  <c r="AF22" i="3"/>
  <c r="AJ22" i="3"/>
  <c r="BD22" i="3"/>
  <c r="BE22" i="3"/>
  <c r="BF22" i="3"/>
  <c r="BG22" i="3"/>
  <c r="BH22" i="3"/>
  <c r="BI22" i="3"/>
  <c r="Z22" i="3"/>
  <c r="AA22" i="3"/>
  <c r="AB22" i="3"/>
  <c r="AL22" i="3"/>
  <c r="AM22" i="3"/>
  <c r="AN22" i="3"/>
  <c r="AO22" i="3"/>
  <c r="B22" i="3"/>
  <c r="AU22" i="3"/>
  <c r="AV22" i="3"/>
  <c r="AS22" i="3"/>
  <c r="AW22" i="3"/>
  <c r="AX22" i="3"/>
  <c r="AY22" i="3"/>
  <c r="AZ22" i="3"/>
  <c r="AK22" i="3"/>
  <c r="AG22" i="3"/>
  <c r="AC22" i="3"/>
  <c r="S22" i="3"/>
  <c r="U22" i="3"/>
  <c r="D21" i="3"/>
  <c r="K21" i="3"/>
  <c r="F21" i="3"/>
  <c r="G21" i="3"/>
  <c r="L21" i="3"/>
  <c r="M21" i="3"/>
  <c r="AD21" i="3"/>
  <c r="Q21" i="3"/>
  <c r="O21" i="3"/>
  <c r="P21" i="3"/>
  <c r="N21" i="3"/>
  <c r="R21" i="3"/>
  <c r="T21" i="3"/>
  <c r="W21" i="3"/>
  <c r="AH21" i="3"/>
  <c r="AE21" i="3"/>
  <c r="V21" i="3"/>
  <c r="X21" i="3"/>
  <c r="AI21" i="3"/>
  <c r="AF21" i="3"/>
  <c r="AJ21" i="3"/>
  <c r="BD21" i="3"/>
  <c r="BE21" i="3"/>
  <c r="BF21" i="3"/>
  <c r="BG21" i="3"/>
  <c r="BH21" i="3"/>
  <c r="BI21" i="3"/>
  <c r="Z21" i="3"/>
  <c r="AA21" i="3"/>
  <c r="AB21" i="3"/>
  <c r="AL21" i="3"/>
  <c r="AM21" i="3"/>
  <c r="AN21" i="3"/>
  <c r="AO21" i="3"/>
  <c r="B21" i="3"/>
  <c r="AU21" i="3"/>
  <c r="AV21" i="3"/>
  <c r="AS21" i="3"/>
  <c r="AW21" i="3"/>
  <c r="AX21" i="3"/>
  <c r="AY21" i="3"/>
  <c r="AZ21" i="3"/>
  <c r="AK21" i="3"/>
  <c r="AG21" i="3"/>
  <c r="AC21" i="3"/>
  <c r="S21" i="3"/>
  <c r="U21" i="3"/>
  <c r="D20" i="3"/>
  <c r="K20" i="3"/>
  <c r="F20" i="3"/>
  <c r="G20" i="3"/>
  <c r="L20" i="3"/>
  <c r="M20" i="3"/>
  <c r="AD20" i="3"/>
  <c r="Q20" i="3"/>
  <c r="O20" i="3"/>
  <c r="P20" i="3"/>
  <c r="N20" i="3"/>
  <c r="R20" i="3"/>
  <c r="T20" i="3"/>
  <c r="W20" i="3"/>
  <c r="AH20" i="3"/>
  <c r="AE20" i="3"/>
  <c r="V20" i="3"/>
  <c r="X20" i="3"/>
  <c r="AI20" i="3"/>
  <c r="AF20" i="3"/>
  <c r="AJ20" i="3"/>
  <c r="BD20" i="3"/>
  <c r="BE20" i="3"/>
  <c r="BF20" i="3"/>
  <c r="BG20" i="3"/>
  <c r="BH20" i="3"/>
  <c r="BI20" i="3"/>
  <c r="Z20" i="3"/>
  <c r="AA20" i="3"/>
  <c r="AB20" i="3"/>
  <c r="AL20" i="3"/>
  <c r="AM20" i="3"/>
  <c r="AN20" i="3"/>
  <c r="AO20" i="3"/>
  <c r="B20" i="3"/>
  <c r="AU20" i="3"/>
  <c r="AV20" i="3"/>
  <c r="AS20" i="3"/>
  <c r="AW20" i="3"/>
  <c r="AX20" i="3"/>
  <c r="AY20" i="3"/>
  <c r="AZ20" i="3"/>
  <c r="AK20" i="3"/>
  <c r="AG20" i="3"/>
  <c r="AC20" i="3"/>
  <c r="S20" i="3"/>
  <c r="U20" i="3"/>
  <c r="D19" i="3"/>
  <c r="K19" i="3"/>
  <c r="F19" i="3"/>
  <c r="G19" i="3"/>
  <c r="L19" i="3"/>
  <c r="M19" i="3"/>
  <c r="AD19" i="3"/>
  <c r="Q19" i="3"/>
  <c r="O19" i="3"/>
  <c r="P19" i="3"/>
  <c r="N19" i="3"/>
  <c r="R19" i="3"/>
  <c r="T19" i="3"/>
  <c r="W19" i="3"/>
  <c r="AH19" i="3"/>
  <c r="AE19" i="3"/>
  <c r="V19" i="3"/>
  <c r="X19" i="3"/>
  <c r="AI19" i="3"/>
  <c r="AF19" i="3"/>
  <c r="AJ19" i="3"/>
  <c r="BD19" i="3"/>
  <c r="BE19" i="3"/>
  <c r="BF19" i="3"/>
  <c r="BG19" i="3"/>
  <c r="BH19" i="3"/>
  <c r="BI19" i="3"/>
  <c r="Z19" i="3"/>
  <c r="AA19" i="3"/>
  <c r="AB19" i="3"/>
  <c r="AL19" i="3"/>
  <c r="AM19" i="3"/>
  <c r="AN19" i="3"/>
  <c r="AO19" i="3"/>
  <c r="B19" i="3"/>
  <c r="AU19" i="3"/>
  <c r="AV19" i="3"/>
  <c r="AS19" i="3"/>
  <c r="AW19" i="3"/>
  <c r="AX19" i="3"/>
  <c r="AY19" i="3"/>
  <c r="AZ19" i="3"/>
  <c r="AK19" i="3"/>
  <c r="AG19" i="3"/>
  <c r="AC19" i="3"/>
  <c r="S19" i="3"/>
  <c r="U19" i="3"/>
  <c r="D18" i="3"/>
  <c r="K18" i="3"/>
  <c r="F18" i="3"/>
  <c r="G18" i="3"/>
  <c r="L18" i="3"/>
  <c r="M18" i="3"/>
  <c r="AD18" i="3"/>
  <c r="Q18" i="3"/>
  <c r="O18" i="3"/>
  <c r="P18" i="3"/>
  <c r="N18" i="3"/>
  <c r="R18" i="3"/>
  <c r="T18" i="3"/>
  <c r="W18" i="3"/>
  <c r="AH18" i="3"/>
  <c r="AE18" i="3"/>
  <c r="V18" i="3"/>
  <c r="X18" i="3"/>
  <c r="AI18" i="3"/>
  <c r="AF18" i="3"/>
  <c r="AJ18" i="3"/>
  <c r="BD18" i="3"/>
  <c r="BE18" i="3"/>
  <c r="BF18" i="3"/>
  <c r="BG18" i="3"/>
  <c r="BH18" i="3"/>
  <c r="BI18" i="3"/>
  <c r="Z18" i="3"/>
  <c r="AA18" i="3"/>
  <c r="AB18" i="3"/>
  <c r="AL18" i="3"/>
  <c r="AM18" i="3"/>
  <c r="AN18" i="3"/>
  <c r="AO18" i="3"/>
  <c r="B18" i="3"/>
  <c r="AU18" i="3"/>
  <c r="AV18" i="3"/>
  <c r="AS18" i="3"/>
  <c r="AW18" i="3"/>
  <c r="AX18" i="3"/>
  <c r="AY18" i="3"/>
  <c r="AZ18" i="3"/>
  <c r="AK18" i="3"/>
  <c r="AG18" i="3"/>
  <c r="AC18" i="3"/>
  <c r="S18" i="3"/>
  <c r="U18" i="3"/>
  <c r="D17" i="3"/>
  <c r="K17" i="3"/>
  <c r="F17" i="3"/>
  <c r="G17" i="3"/>
  <c r="L17" i="3"/>
  <c r="M17" i="3"/>
  <c r="AD17" i="3"/>
  <c r="Q17" i="3"/>
  <c r="O17" i="3"/>
  <c r="P17" i="3"/>
  <c r="N17" i="3"/>
  <c r="R17" i="3"/>
  <c r="T17" i="3"/>
  <c r="W17" i="3"/>
  <c r="AH17" i="3"/>
  <c r="AE17" i="3"/>
  <c r="V17" i="3"/>
  <c r="X17" i="3"/>
  <c r="AI17" i="3"/>
  <c r="AF17" i="3"/>
  <c r="AJ17" i="3"/>
  <c r="BD17" i="3"/>
  <c r="BE17" i="3"/>
  <c r="BF17" i="3"/>
  <c r="BG17" i="3"/>
  <c r="BH17" i="3"/>
  <c r="BI17" i="3"/>
  <c r="Z17" i="3"/>
  <c r="AA17" i="3"/>
  <c r="AB17" i="3"/>
  <c r="AL17" i="3"/>
  <c r="AM17" i="3"/>
  <c r="AN17" i="3"/>
  <c r="AO17" i="3"/>
  <c r="B17" i="3"/>
  <c r="AU17" i="3"/>
  <c r="AV17" i="3"/>
  <c r="AS17" i="3"/>
  <c r="AW17" i="3"/>
  <c r="AX17" i="3"/>
  <c r="AY17" i="3"/>
  <c r="AZ17" i="3"/>
  <c r="AK17" i="3"/>
  <c r="AG17" i="3"/>
  <c r="AC17" i="3"/>
  <c r="S17" i="3"/>
  <c r="U17" i="3"/>
  <c r="D16" i="3"/>
  <c r="K16" i="3"/>
  <c r="F16" i="3"/>
  <c r="G16" i="3"/>
  <c r="L16" i="3"/>
  <c r="M16" i="3"/>
  <c r="AD16" i="3"/>
  <c r="Q16" i="3"/>
  <c r="O16" i="3"/>
  <c r="P16" i="3"/>
  <c r="N16" i="3"/>
  <c r="R16" i="3"/>
  <c r="T16" i="3"/>
  <c r="W16" i="3"/>
  <c r="AH16" i="3"/>
  <c r="AE16" i="3"/>
  <c r="V16" i="3"/>
  <c r="X16" i="3"/>
  <c r="AI16" i="3"/>
  <c r="AF16" i="3"/>
  <c r="AJ16" i="3"/>
  <c r="BD16" i="3"/>
  <c r="BE16" i="3"/>
  <c r="BF16" i="3"/>
  <c r="BG16" i="3"/>
  <c r="BH16" i="3"/>
  <c r="BI16" i="3"/>
  <c r="Z16" i="3"/>
  <c r="AA16" i="3"/>
  <c r="AB16" i="3"/>
  <c r="AL16" i="3"/>
  <c r="AM16" i="3"/>
  <c r="AN16" i="3"/>
  <c r="AO16" i="3"/>
  <c r="B16" i="3"/>
  <c r="AU16" i="3"/>
  <c r="AV16" i="3"/>
  <c r="AS16" i="3"/>
  <c r="AW16" i="3"/>
  <c r="AX16" i="3"/>
  <c r="AY16" i="3"/>
  <c r="AZ16" i="3"/>
  <c r="AK16" i="3"/>
  <c r="AG16" i="3"/>
  <c r="AC16" i="3"/>
  <c r="S16" i="3"/>
  <c r="U16" i="3"/>
  <c r="D15" i="3"/>
  <c r="K15" i="3"/>
  <c r="F15" i="3"/>
  <c r="G15" i="3"/>
  <c r="L15" i="3"/>
  <c r="M15" i="3"/>
  <c r="AD15" i="3"/>
  <c r="Q15" i="3"/>
  <c r="O15" i="3"/>
  <c r="P15" i="3"/>
  <c r="N15" i="3"/>
  <c r="R15" i="3"/>
  <c r="T15" i="3"/>
  <c r="W15" i="3"/>
  <c r="AH15" i="3"/>
  <c r="AE15" i="3"/>
  <c r="V15" i="3"/>
  <c r="X15" i="3"/>
  <c r="AI15" i="3"/>
  <c r="AF15" i="3"/>
  <c r="AJ15" i="3"/>
  <c r="BD15" i="3"/>
  <c r="BE15" i="3"/>
  <c r="BF15" i="3"/>
  <c r="BG15" i="3"/>
  <c r="BH15" i="3"/>
  <c r="BI15" i="3"/>
  <c r="Z15" i="3"/>
  <c r="AA15" i="3"/>
  <c r="AB15" i="3"/>
  <c r="AL15" i="3"/>
  <c r="AM15" i="3"/>
  <c r="AN15" i="3"/>
  <c r="AO15" i="3"/>
  <c r="B15" i="3"/>
  <c r="AU15" i="3"/>
  <c r="AV15" i="3"/>
  <c r="AS15" i="3"/>
  <c r="AW15" i="3"/>
  <c r="AX15" i="3"/>
  <c r="AY15" i="3"/>
  <c r="AZ15" i="3"/>
  <c r="AK15" i="3"/>
  <c r="AG15" i="3"/>
  <c r="AC15" i="3"/>
  <c r="S15" i="3"/>
  <c r="U15" i="3"/>
  <c r="D14" i="3"/>
  <c r="K14" i="3"/>
  <c r="F14" i="3"/>
  <c r="G14" i="3"/>
  <c r="L14" i="3"/>
  <c r="M14" i="3"/>
  <c r="AD14" i="3"/>
  <c r="Q14" i="3"/>
  <c r="O14" i="3"/>
  <c r="P14" i="3"/>
  <c r="N14" i="3"/>
  <c r="R14" i="3"/>
  <c r="T14" i="3"/>
  <c r="W14" i="3"/>
  <c r="AH14" i="3"/>
  <c r="AE14" i="3"/>
  <c r="V14" i="3"/>
  <c r="X14" i="3"/>
  <c r="AI14" i="3"/>
  <c r="AF14" i="3"/>
  <c r="AJ14" i="3"/>
  <c r="BD14" i="3"/>
  <c r="BE14" i="3"/>
  <c r="BF14" i="3"/>
  <c r="BG14" i="3"/>
  <c r="BH14" i="3"/>
  <c r="BI14" i="3"/>
  <c r="Z14" i="3"/>
  <c r="AA14" i="3"/>
  <c r="AB14" i="3"/>
  <c r="AL14" i="3"/>
  <c r="AM14" i="3"/>
  <c r="AN14" i="3"/>
  <c r="AO14" i="3"/>
  <c r="B14" i="3"/>
  <c r="AU14" i="3"/>
  <c r="AV14" i="3"/>
  <c r="AS14" i="3"/>
  <c r="AW14" i="3"/>
  <c r="AX14" i="3"/>
  <c r="AY14" i="3"/>
  <c r="AZ14" i="3"/>
  <c r="AK14" i="3"/>
  <c r="AG14" i="3"/>
  <c r="AC14" i="3"/>
  <c r="S14" i="3"/>
  <c r="U14" i="3"/>
  <c r="D13" i="3"/>
  <c r="K13" i="3"/>
  <c r="F13" i="3"/>
  <c r="G13" i="3"/>
  <c r="L13" i="3"/>
  <c r="M13" i="3"/>
  <c r="AD13" i="3"/>
  <c r="Q13" i="3"/>
  <c r="O13" i="3"/>
  <c r="P13" i="3"/>
  <c r="N13" i="3"/>
  <c r="R13" i="3"/>
  <c r="T13" i="3"/>
  <c r="W13" i="3"/>
  <c r="AH13" i="3"/>
  <c r="AE13" i="3"/>
  <c r="V13" i="3"/>
  <c r="X13" i="3"/>
  <c r="AI13" i="3"/>
  <c r="AF13" i="3"/>
  <c r="AJ13" i="3"/>
  <c r="BD13" i="3"/>
  <c r="BE13" i="3"/>
  <c r="BF13" i="3"/>
  <c r="BG13" i="3"/>
  <c r="BH13" i="3"/>
  <c r="BI13" i="3"/>
  <c r="Z13" i="3"/>
  <c r="AA13" i="3"/>
  <c r="AB13" i="3"/>
  <c r="AL13" i="3"/>
  <c r="AM13" i="3"/>
  <c r="AN13" i="3"/>
  <c r="AO13" i="3"/>
  <c r="B13" i="3"/>
  <c r="AU13" i="3"/>
  <c r="AV13" i="3"/>
  <c r="AS13" i="3"/>
  <c r="AW13" i="3"/>
  <c r="AX13" i="3"/>
  <c r="AY13" i="3"/>
  <c r="AZ13" i="3"/>
  <c r="AK13" i="3"/>
  <c r="AG13" i="3"/>
  <c r="AC13" i="3"/>
  <c r="S13" i="3"/>
  <c r="U13" i="3"/>
  <c r="D12" i="3"/>
  <c r="K12" i="3"/>
  <c r="F12" i="3"/>
  <c r="G12" i="3"/>
  <c r="L12" i="3"/>
  <c r="M12" i="3"/>
  <c r="AD12" i="3"/>
  <c r="Q12" i="3"/>
  <c r="O12" i="3"/>
  <c r="P12" i="3"/>
  <c r="N12" i="3"/>
  <c r="R12" i="3"/>
  <c r="T12" i="3"/>
  <c r="W12" i="3"/>
  <c r="AH12" i="3"/>
  <c r="AE12" i="3"/>
  <c r="V12" i="3"/>
  <c r="X12" i="3"/>
  <c r="AI12" i="3"/>
  <c r="AF12" i="3"/>
  <c r="AJ12" i="3"/>
  <c r="BD12" i="3"/>
  <c r="BE12" i="3"/>
  <c r="BF12" i="3"/>
  <c r="BG12" i="3"/>
  <c r="BH12" i="3"/>
  <c r="BI12" i="3"/>
  <c r="Z12" i="3"/>
  <c r="AA12" i="3"/>
  <c r="AB12" i="3"/>
  <c r="AL12" i="3"/>
  <c r="AM12" i="3"/>
  <c r="AN12" i="3"/>
  <c r="AO12" i="3"/>
  <c r="B12" i="3"/>
  <c r="AU12" i="3"/>
  <c r="AV12" i="3"/>
  <c r="AS12" i="3"/>
  <c r="AW12" i="3"/>
  <c r="AX12" i="3"/>
  <c r="AY12" i="3"/>
  <c r="AZ12" i="3"/>
  <c r="AK12" i="3"/>
  <c r="AG12" i="3"/>
  <c r="AC12" i="3"/>
  <c r="S12" i="3"/>
  <c r="U12" i="3"/>
  <c r="D11" i="3"/>
  <c r="K11" i="3"/>
  <c r="F11" i="3"/>
  <c r="G11" i="3"/>
  <c r="L11" i="3"/>
  <c r="M11" i="3"/>
  <c r="AD11" i="3"/>
  <c r="Q11" i="3"/>
  <c r="O11" i="3"/>
  <c r="P11" i="3"/>
  <c r="N11" i="3"/>
  <c r="R11" i="3"/>
  <c r="T11" i="3"/>
  <c r="W11" i="3"/>
  <c r="AH11" i="3"/>
  <c r="AE11" i="3"/>
  <c r="V11" i="3"/>
  <c r="X11" i="3"/>
  <c r="AI11" i="3"/>
  <c r="AF11" i="3"/>
  <c r="AJ11" i="3"/>
  <c r="BD11" i="3"/>
  <c r="BE11" i="3"/>
  <c r="BF11" i="3"/>
  <c r="BG11" i="3"/>
  <c r="BH11" i="3"/>
  <c r="BI11" i="3"/>
  <c r="Z11" i="3"/>
  <c r="AA11" i="3"/>
  <c r="AB11" i="3"/>
  <c r="AL11" i="3"/>
  <c r="AM11" i="3"/>
  <c r="AN11" i="3"/>
  <c r="AO11" i="3"/>
  <c r="B11" i="3"/>
  <c r="AU11" i="3"/>
  <c r="AV11" i="3"/>
  <c r="AS11" i="3"/>
  <c r="AW11" i="3"/>
  <c r="AX11" i="3"/>
  <c r="AY11" i="3"/>
  <c r="AZ11" i="3"/>
  <c r="AK11" i="3"/>
  <c r="AG11" i="3"/>
  <c r="AC11" i="3"/>
  <c r="S11" i="3"/>
  <c r="U11" i="3"/>
  <c r="D10" i="3"/>
  <c r="K10" i="3"/>
  <c r="F10" i="3"/>
  <c r="G10" i="3"/>
  <c r="L10" i="3"/>
  <c r="M10" i="3"/>
  <c r="AD10" i="3"/>
  <c r="Q10" i="3"/>
  <c r="O10" i="3"/>
  <c r="P10" i="3"/>
  <c r="N10" i="3"/>
  <c r="R10" i="3"/>
  <c r="T10" i="3"/>
  <c r="W10" i="3"/>
  <c r="AH10" i="3"/>
  <c r="AE10" i="3"/>
  <c r="V10" i="3"/>
  <c r="X10" i="3"/>
  <c r="AI10" i="3"/>
  <c r="AF10" i="3"/>
  <c r="AJ10" i="3"/>
  <c r="BD10" i="3"/>
  <c r="BE10" i="3"/>
  <c r="BF10" i="3"/>
  <c r="BG10" i="3"/>
  <c r="BH10" i="3"/>
  <c r="BI10" i="3"/>
  <c r="Z10" i="3"/>
  <c r="AA10" i="3"/>
  <c r="AB10" i="3"/>
  <c r="AL10" i="3"/>
  <c r="AM10" i="3"/>
  <c r="AN10" i="3"/>
  <c r="AO10" i="3"/>
  <c r="B10" i="3"/>
  <c r="AU10" i="3"/>
  <c r="AV10" i="3"/>
  <c r="AS10" i="3"/>
  <c r="AW10" i="3"/>
  <c r="AX10" i="3"/>
  <c r="AY10" i="3"/>
  <c r="AZ10" i="3"/>
  <c r="AK10" i="3"/>
  <c r="AG10" i="3"/>
  <c r="AC10" i="3"/>
  <c r="S10" i="3"/>
  <c r="U10" i="3"/>
  <c r="D9" i="3"/>
  <c r="K9" i="3"/>
  <c r="F9" i="3"/>
  <c r="G9" i="3"/>
  <c r="L9" i="3"/>
  <c r="M9" i="3"/>
  <c r="AD9" i="3"/>
  <c r="Q9" i="3"/>
  <c r="O9" i="3"/>
  <c r="P9" i="3"/>
  <c r="N9" i="3"/>
  <c r="R9" i="3"/>
  <c r="T9" i="3"/>
  <c r="W9" i="3"/>
  <c r="AH9" i="3"/>
  <c r="AE9" i="3"/>
  <c r="V9" i="3"/>
  <c r="X9" i="3"/>
  <c r="AI9" i="3"/>
  <c r="AF9" i="3"/>
  <c r="AJ9" i="3"/>
  <c r="BD9" i="3"/>
  <c r="BE9" i="3"/>
  <c r="BF9" i="3"/>
  <c r="BG9" i="3"/>
  <c r="BH9" i="3"/>
  <c r="BI9" i="3"/>
  <c r="Z9" i="3"/>
  <c r="AA9" i="3"/>
  <c r="AB9" i="3"/>
  <c r="AL9" i="3"/>
  <c r="AM9" i="3"/>
  <c r="AN9" i="3"/>
  <c r="AO9" i="3"/>
  <c r="B9" i="3"/>
  <c r="AU9" i="3"/>
  <c r="AV9" i="3"/>
  <c r="AS9" i="3"/>
  <c r="AW9" i="3"/>
  <c r="AX9" i="3"/>
  <c r="AY9" i="3"/>
  <c r="AZ9" i="3"/>
  <c r="AK9" i="3"/>
  <c r="AG9" i="3"/>
  <c r="AC9" i="3"/>
  <c r="S9" i="3"/>
  <c r="U9" i="3"/>
  <c r="D8" i="3"/>
  <c r="K8" i="3"/>
  <c r="F8" i="3"/>
  <c r="G8" i="3"/>
  <c r="L8" i="3"/>
  <c r="M8" i="3"/>
  <c r="AD8" i="3"/>
  <c r="Q8" i="3"/>
  <c r="O8" i="3"/>
  <c r="P8" i="3"/>
  <c r="N8" i="3"/>
  <c r="R8" i="3"/>
  <c r="T8" i="3"/>
  <c r="W8" i="3"/>
  <c r="AH8" i="3"/>
  <c r="AE8" i="3"/>
  <c r="V8" i="3"/>
  <c r="X8" i="3"/>
  <c r="AI8" i="3"/>
  <c r="AF8" i="3"/>
  <c r="AJ8" i="3"/>
  <c r="BD8" i="3"/>
  <c r="BE8" i="3"/>
  <c r="BF8" i="3"/>
  <c r="BG8" i="3"/>
  <c r="BH8" i="3"/>
  <c r="BI8" i="3"/>
  <c r="Z8" i="3"/>
  <c r="AA8" i="3"/>
  <c r="AB8" i="3"/>
  <c r="AL8" i="3"/>
  <c r="AM8" i="3"/>
  <c r="AN8" i="3"/>
  <c r="AO8" i="3"/>
  <c r="B8" i="3"/>
  <c r="AU8" i="3"/>
  <c r="AV8" i="3"/>
  <c r="AS8" i="3"/>
  <c r="AW8" i="3"/>
  <c r="AX8" i="3"/>
  <c r="AY8" i="3"/>
  <c r="AZ8" i="3"/>
  <c r="AK8" i="3"/>
  <c r="AG8" i="3"/>
  <c r="AC8" i="3"/>
  <c r="S8" i="3"/>
  <c r="U8" i="3"/>
  <c r="D7" i="3"/>
  <c r="K7" i="3"/>
  <c r="F7" i="3"/>
  <c r="G7" i="3"/>
  <c r="L7" i="3"/>
  <c r="M7" i="3"/>
  <c r="AD7" i="3"/>
  <c r="Q7" i="3"/>
  <c r="O7" i="3"/>
  <c r="P7" i="3"/>
  <c r="N7" i="3"/>
  <c r="R7" i="3"/>
  <c r="T7" i="3"/>
  <c r="W7" i="3"/>
  <c r="AH7" i="3"/>
  <c r="AE7" i="3"/>
  <c r="V7" i="3"/>
  <c r="X7" i="3"/>
  <c r="AI7" i="3"/>
  <c r="AF7" i="3"/>
  <c r="AJ7" i="3"/>
  <c r="BD7" i="3"/>
  <c r="BE7" i="3"/>
  <c r="BF7" i="3"/>
  <c r="BG7" i="3"/>
  <c r="BH7" i="3"/>
  <c r="BI7" i="3"/>
  <c r="Z7" i="3"/>
  <c r="AA7" i="3"/>
  <c r="AB7" i="3"/>
  <c r="AL7" i="3"/>
  <c r="AM7" i="3"/>
  <c r="AN7" i="3"/>
  <c r="AO7" i="3"/>
  <c r="B7" i="3"/>
  <c r="AU7" i="3"/>
  <c r="AV7" i="3"/>
  <c r="AS7" i="3"/>
  <c r="AW7" i="3"/>
  <c r="AX7" i="3"/>
  <c r="AY7" i="3"/>
  <c r="AZ7" i="3"/>
  <c r="AK7" i="3"/>
  <c r="AG7" i="3"/>
  <c r="AC7" i="3"/>
  <c r="S7" i="3"/>
  <c r="U7" i="3"/>
  <c r="D6" i="3"/>
  <c r="K6" i="3"/>
  <c r="F6" i="3"/>
  <c r="G6" i="3"/>
  <c r="L6" i="3"/>
  <c r="M6" i="3"/>
  <c r="AD6" i="3"/>
  <c r="Q6" i="3"/>
  <c r="O6" i="3"/>
  <c r="P6" i="3"/>
  <c r="N6" i="3"/>
  <c r="R6" i="3"/>
  <c r="T6" i="3"/>
  <c r="W6" i="3"/>
  <c r="AH6" i="3"/>
  <c r="AE6" i="3"/>
  <c r="V6" i="3"/>
  <c r="X6" i="3"/>
  <c r="AI6" i="3"/>
  <c r="AF6" i="3"/>
  <c r="AJ6" i="3"/>
  <c r="BD6" i="3"/>
  <c r="BE6" i="3"/>
  <c r="BF6" i="3"/>
  <c r="BG6" i="3"/>
  <c r="BH6" i="3"/>
  <c r="BI6" i="3"/>
  <c r="Z6" i="3"/>
  <c r="AA6" i="3"/>
  <c r="AB6" i="3"/>
  <c r="AL6" i="3"/>
  <c r="AM6" i="3"/>
  <c r="AN6" i="3"/>
  <c r="AO6" i="3"/>
  <c r="B6" i="3"/>
  <c r="AU6" i="3"/>
  <c r="AV6" i="3"/>
  <c r="AS6" i="3"/>
  <c r="AW6" i="3"/>
  <c r="AX6" i="3"/>
  <c r="AY6" i="3"/>
  <c r="AZ6" i="3"/>
  <c r="AK6" i="3"/>
  <c r="AG6" i="3"/>
  <c r="AC6" i="3"/>
  <c r="S6" i="3"/>
  <c r="U6" i="3"/>
  <c r="D5" i="3"/>
  <c r="K5" i="3"/>
  <c r="F5" i="3"/>
  <c r="G5" i="3"/>
  <c r="L5" i="3"/>
  <c r="M5" i="3"/>
  <c r="AD5" i="3"/>
  <c r="Q5" i="3"/>
  <c r="O5" i="3"/>
  <c r="P5" i="3"/>
  <c r="N5" i="3"/>
  <c r="R5" i="3"/>
  <c r="T5" i="3"/>
  <c r="W5" i="3"/>
  <c r="AH5" i="3"/>
  <c r="AE5" i="3"/>
  <c r="V5" i="3"/>
  <c r="X5" i="3"/>
  <c r="AI5" i="3"/>
  <c r="AF5" i="3"/>
  <c r="AJ5" i="3"/>
  <c r="BD5" i="3"/>
  <c r="BE5" i="3"/>
  <c r="BF5" i="3"/>
  <c r="BG5" i="3"/>
  <c r="BH5" i="3"/>
  <c r="BI5" i="3"/>
  <c r="Z5" i="3"/>
  <c r="AA5" i="3"/>
  <c r="AB5" i="3"/>
  <c r="AL5" i="3"/>
  <c r="AM5" i="3"/>
  <c r="AN5" i="3"/>
  <c r="AO5" i="3"/>
  <c r="B5" i="3"/>
  <c r="AU5" i="3"/>
  <c r="AV5" i="3"/>
  <c r="AS5" i="3"/>
  <c r="AW5" i="3"/>
  <c r="AX5" i="3"/>
  <c r="AY5" i="3"/>
  <c r="AZ5" i="3"/>
  <c r="AK5" i="3"/>
  <c r="AG5" i="3"/>
  <c r="AC5" i="3"/>
  <c r="S5" i="3"/>
  <c r="U5" i="3"/>
  <c r="D4" i="3"/>
  <c r="K4" i="3"/>
  <c r="F4" i="3"/>
  <c r="G4" i="3"/>
  <c r="L4" i="3"/>
  <c r="M4" i="3"/>
  <c r="AD4" i="3"/>
  <c r="Q4" i="3"/>
  <c r="O4" i="3"/>
  <c r="P4" i="3"/>
  <c r="N4" i="3"/>
  <c r="R4" i="3"/>
  <c r="T4" i="3"/>
  <c r="W4" i="3"/>
  <c r="AH4" i="3"/>
  <c r="AE4" i="3"/>
  <c r="V4" i="3"/>
  <c r="X4" i="3"/>
  <c r="AI4" i="3"/>
  <c r="AF4" i="3"/>
  <c r="AJ4" i="3"/>
  <c r="BD4" i="3"/>
  <c r="BE4" i="3"/>
  <c r="BF4" i="3"/>
  <c r="BG4" i="3"/>
  <c r="BH4" i="3"/>
  <c r="BI4" i="3"/>
  <c r="Z4" i="3"/>
  <c r="AA4" i="3"/>
  <c r="AB4" i="3"/>
  <c r="AL4" i="3"/>
  <c r="AM4" i="3"/>
  <c r="AN4" i="3"/>
  <c r="AO4" i="3"/>
  <c r="B4" i="3"/>
  <c r="AU4" i="3"/>
  <c r="AV4" i="3"/>
  <c r="AS4" i="3"/>
  <c r="AW4" i="3"/>
  <c r="AX4" i="3"/>
  <c r="AY4" i="3"/>
  <c r="AZ4" i="3"/>
  <c r="AK4" i="3"/>
  <c r="AG4" i="3"/>
  <c r="AC4" i="3"/>
  <c r="S4" i="3"/>
  <c r="U4" i="3"/>
  <c r="D3" i="3"/>
  <c r="K3" i="3"/>
  <c r="F3" i="3"/>
  <c r="G3" i="3"/>
  <c r="L3" i="3"/>
  <c r="M3" i="3"/>
  <c r="AD3" i="3"/>
  <c r="Q3" i="3"/>
  <c r="O3" i="3"/>
  <c r="P3" i="3"/>
  <c r="N3" i="3"/>
  <c r="R3" i="3"/>
  <c r="T3" i="3"/>
  <c r="W3" i="3"/>
  <c r="AH3" i="3"/>
  <c r="AE3" i="3"/>
  <c r="V3" i="3"/>
  <c r="X3" i="3"/>
  <c r="AI3" i="3"/>
  <c r="AF3" i="3"/>
  <c r="AJ3" i="3"/>
  <c r="BD3" i="3"/>
  <c r="BE3" i="3"/>
  <c r="BF3" i="3"/>
  <c r="BG3" i="3"/>
  <c r="BH3" i="3"/>
  <c r="BI3" i="3"/>
  <c r="Z3" i="3"/>
  <c r="AA3" i="3"/>
  <c r="AB3" i="3"/>
  <c r="AL3" i="3"/>
  <c r="AM3" i="3"/>
  <c r="AN3" i="3"/>
  <c r="AO3" i="3"/>
  <c r="B3" i="3"/>
  <c r="AU3" i="3"/>
  <c r="AV3" i="3"/>
  <c r="AS3" i="3"/>
  <c r="AW3" i="3"/>
  <c r="AX3" i="3"/>
  <c r="AY3" i="3"/>
  <c r="AZ3" i="3"/>
  <c r="AK3" i="3"/>
  <c r="AG3" i="3"/>
  <c r="AC3" i="3"/>
  <c r="S3" i="3"/>
  <c r="U3" i="3"/>
  <c r="F5" i="2"/>
  <c r="G5" i="2"/>
  <c r="V5" i="2"/>
  <c r="B5" i="2"/>
  <c r="AO5" i="2"/>
  <c r="AP5" i="2"/>
  <c r="AM5" i="2"/>
  <c r="AQ5" i="2"/>
  <c r="AR5" i="2"/>
  <c r="AS5" i="2"/>
  <c r="AT5" i="2"/>
  <c r="F6" i="2"/>
  <c r="G6" i="2"/>
  <c r="V6" i="2"/>
  <c r="B6" i="2"/>
  <c r="AO6" i="2"/>
  <c r="AP6" i="2"/>
  <c r="AM6" i="2"/>
  <c r="AQ6" i="2"/>
  <c r="AR6" i="2"/>
  <c r="AS6" i="2"/>
  <c r="AT6" i="2"/>
  <c r="F7" i="2"/>
  <c r="G7" i="2"/>
  <c r="V7" i="2"/>
  <c r="B7" i="2"/>
  <c r="AO7" i="2"/>
  <c r="AP7" i="2"/>
  <c r="AM7" i="2"/>
  <c r="AQ7" i="2"/>
  <c r="AR7" i="2"/>
  <c r="AS7" i="2"/>
  <c r="AT7" i="2"/>
  <c r="F8" i="2"/>
  <c r="G8" i="2"/>
  <c r="V8" i="2"/>
  <c r="B8" i="2"/>
  <c r="AO8" i="2"/>
  <c r="AP8" i="2"/>
  <c r="AM8" i="2"/>
  <c r="AQ8" i="2"/>
  <c r="AR8" i="2"/>
  <c r="AS8" i="2"/>
  <c r="AT8" i="2"/>
  <c r="F9" i="2"/>
  <c r="G9" i="2"/>
  <c r="V9" i="2"/>
  <c r="B9" i="2"/>
  <c r="AO9" i="2"/>
  <c r="AP9" i="2"/>
  <c r="AM9" i="2"/>
  <c r="AQ9" i="2"/>
  <c r="AR9" i="2"/>
  <c r="AS9" i="2"/>
  <c r="AT9" i="2"/>
  <c r="F10" i="2"/>
  <c r="G10" i="2"/>
  <c r="V10" i="2"/>
  <c r="B10" i="2"/>
  <c r="AO10" i="2"/>
  <c r="AP10" i="2"/>
  <c r="AM10" i="2"/>
  <c r="AQ10" i="2"/>
  <c r="AR10" i="2"/>
  <c r="AS10" i="2"/>
  <c r="AT10" i="2"/>
  <c r="F11" i="2"/>
  <c r="G11" i="2"/>
  <c r="V11" i="2"/>
  <c r="B11" i="2"/>
  <c r="AO11" i="2"/>
  <c r="AP11" i="2"/>
  <c r="AM11" i="2"/>
  <c r="AQ11" i="2"/>
  <c r="AR11" i="2"/>
  <c r="AS11" i="2"/>
  <c r="AT11" i="2"/>
  <c r="F12" i="2"/>
  <c r="G12" i="2"/>
  <c r="V12" i="2"/>
  <c r="B12" i="2"/>
  <c r="AO12" i="2"/>
  <c r="AP12" i="2"/>
  <c r="AM12" i="2"/>
  <c r="AQ12" i="2"/>
  <c r="AR12" i="2"/>
  <c r="AS12" i="2"/>
  <c r="AT12" i="2"/>
  <c r="F13" i="2"/>
  <c r="G13" i="2"/>
  <c r="V13" i="2"/>
  <c r="B13" i="2"/>
  <c r="AO13" i="2"/>
  <c r="AP13" i="2"/>
  <c r="AM13" i="2"/>
  <c r="AQ13" i="2"/>
  <c r="AR13" i="2"/>
  <c r="AS13" i="2"/>
  <c r="AT13" i="2"/>
  <c r="F14" i="2"/>
  <c r="G14" i="2"/>
  <c r="V14" i="2"/>
  <c r="B14" i="2"/>
  <c r="AO14" i="2"/>
  <c r="AP14" i="2"/>
  <c r="AM14" i="2"/>
  <c r="AQ14" i="2"/>
  <c r="AR14" i="2"/>
  <c r="AS14" i="2"/>
  <c r="AT14" i="2"/>
  <c r="F15" i="2"/>
  <c r="G15" i="2"/>
  <c r="V15" i="2"/>
  <c r="B15" i="2"/>
  <c r="AO15" i="2"/>
  <c r="AP15" i="2"/>
  <c r="AM15" i="2"/>
  <c r="AQ15" i="2"/>
  <c r="AR15" i="2"/>
  <c r="AS15" i="2"/>
  <c r="AT15" i="2"/>
  <c r="F16" i="2"/>
  <c r="G16" i="2"/>
  <c r="V16" i="2"/>
  <c r="B16" i="2"/>
  <c r="AO16" i="2"/>
  <c r="AP16" i="2"/>
  <c r="AM16" i="2"/>
  <c r="AQ16" i="2"/>
  <c r="AR16" i="2"/>
  <c r="AS16" i="2"/>
  <c r="AT16" i="2"/>
  <c r="F17" i="2"/>
  <c r="G17" i="2"/>
  <c r="V17" i="2"/>
  <c r="B17" i="2"/>
  <c r="AO17" i="2"/>
  <c r="AP17" i="2"/>
  <c r="AM17" i="2"/>
  <c r="AQ17" i="2"/>
  <c r="AR17" i="2"/>
  <c r="AS17" i="2"/>
  <c r="AT17" i="2"/>
  <c r="F18" i="2"/>
  <c r="G18" i="2"/>
  <c r="V18" i="2"/>
  <c r="B18" i="2"/>
  <c r="AO18" i="2"/>
  <c r="AP18" i="2"/>
  <c r="AM18" i="2"/>
  <c r="AQ18" i="2"/>
  <c r="AR18" i="2"/>
  <c r="AS18" i="2"/>
  <c r="AT18" i="2"/>
  <c r="F19" i="2"/>
  <c r="G19" i="2"/>
  <c r="V19" i="2"/>
  <c r="B19" i="2"/>
  <c r="AO19" i="2"/>
  <c r="AP19" i="2"/>
  <c r="AM19" i="2"/>
  <c r="AQ19" i="2"/>
  <c r="AR19" i="2"/>
  <c r="AS19" i="2"/>
  <c r="AT19" i="2"/>
  <c r="F20" i="2"/>
  <c r="G20" i="2"/>
  <c r="V20" i="2"/>
  <c r="B20" i="2"/>
  <c r="AO20" i="2"/>
  <c r="AP20" i="2"/>
  <c r="AM20" i="2"/>
  <c r="AQ20" i="2"/>
  <c r="AR20" i="2"/>
  <c r="AS20" i="2"/>
  <c r="AT20" i="2"/>
  <c r="F21" i="2"/>
  <c r="G21" i="2"/>
  <c r="V21" i="2"/>
  <c r="B21" i="2"/>
  <c r="AO21" i="2"/>
  <c r="AP21" i="2"/>
  <c r="AM21" i="2"/>
  <c r="AQ21" i="2"/>
  <c r="AR21" i="2"/>
  <c r="AS21" i="2"/>
  <c r="AT21" i="2"/>
  <c r="F22" i="2"/>
  <c r="G22" i="2"/>
  <c r="V22" i="2"/>
  <c r="B22" i="2"/>
  <c r="AO22" i="2"/>
  <c r="AP22" i="2"/>
  <c r="AM22" i="2"/>
  <c r="AQ22" i="2"/>
  <c r="AR22" i="2"/>
  <c r="AS22" i="2"/>
  <c r="AT22" i="2"/>
  <c r="F23" i="2"/>
  <c r="G23" i="2"/>
  <c r="V23" i="2"/>
  <c r="B23" i="2"/>
  <c r="AO23" i="2"/>
  <c r="AP23" i="2"/>
  <c r="AM23" i="2"/>
  <c r="AQ23" i="2"/>
  <c r="AR23" i="2"/>
  <c r="AS23" i="2"/>
  <c r="AT23" i="2"/>
  <c r="F24" i="2"/>
  <c r="G24" i="2"/>
  <c r="V24" i="2"/>
  <c r="B24" i="2"/>
  <c r="AO24" i="2"/>
  <c r="AP24" i="2"/>
  <c r="AM24" i="2"/>
  <c r="AQ24" i="2"/>
  <c r="AR24" i="2"/>
  <c r="AS24" i="2"/>
  <c r="AT24" i="2"/>
  <c r="F25" i="2"/>
  <c r="G25" i="2"/>
  <c r="V25" i="2"/>
  <c r="B25" i="2"/>
  <c r="AO25" i="2"/>
  <c r="AP25" i="2"/>
  <c r="AM25" i="2"/>
  <c r="AQ25" i="2"/>
  <c r="AR25" i="2"/>
  <c r="AS25" i="2"/>
  <c r="AT25" i="2"/>
  <c r="F26" i="2"/>
  <c r="G26" i="2"/>
  <c r="V26" i="2"/>
  <c r="B26" i="2"/>
  <c r="AO26" i="2"/>
  <c r="AP26" i="2"/>
  <c r="AM26" i="2"/>
  <c r="AQ26" i="2"/>
  <c r="AR26" i="2"/>
  <c r="AS26" i="2"/>
  <c r="AT26" i="2"/>
  <c r="F27" i="2"/>
  <c r="G27" i="2"/>
  <c r="V27" i="2"/>
  <c r="B27" i="2"/>
  <c r="AO27" i="2"/>
  <c r="AP27" i="2"/>
  <c r="AM27" i="2"/>
  <c r="AQ27" i="2"/>
  <c r="AR27" i="2"/>
  <c r="AS27" i="2"/>
  <c r="AT27" i="2"/>
  <c r="F28" i="2"/>
  <c r="G28" i="2"/>
  <c r="V28" i="2"/>
  <c r="B28" i="2"/>
  <c r="AO28" i="2"/>
  <c r="AP28" i="2"/>
  <c r="AM28" i="2"/>
  <c r="AQ28" i="2"/>
  <c r="AR28" i="2"/>
  <c r="AS28" i="2"/>
  <c r="AT28" i="2"/>
  <c r="F29" i="2"/>
  <c r="G29" i="2"/>
  <c r="V29" i="2"/>
  <c r="B29" i="2"/>
  <c r="AO29" i="2"/>
  <c r="AP29" i="2"/>
  <c r="AM29" i="2"/>
  <c r="AQ29" i="2"/>
  <c r="AR29" i="2"/>
  <c r="AS29" i="2"/>
  <c r="AT29" i="2"/>
  <c r="F30" i="2"/>
  <c r="G30" i="2"/>
  <c r="V30" i="2"/>
  <c r="B30" i="2"/>
  <c r="AO30" i="2"/>
  <c r="AP30" i="2"/>
  <c r="AM30" i="2"/>
  <c r="AQ30" i="2"/>
  <c r="AR30" i="2"/>
  <c r="AS30" i="2"/>
  <c r="AT30" i="2"/>
  <c r="F31" i="2"/>
  <c r="G31" i="2"/>
  <c r="V31" i="2"/>
  <c r="B31" i="2"/>
  <c r="AO31" i="2"/>
  <c r="AP31" i="2"/>
  <c r="AM31" i="2"/>
  <c r="AQ31" i="2"/>
  <c r="AR31" i="2"/>
  <c r="AS31" i="2"/>
  <c r="AT31" i="2"/>
  <c r="F32" i="2"/>
  <c r="G32" i="2"/>
  <c r="V32" i="2"/>
  <c r="B32" i="2"/>
  <c r="AO32" i="2"/>
  <c r="AP32" i="2"/>
  <c r="AM32" i="2"/>
  <c r="AQ32" i="2"/>
  <c r="AR32" i="2"/>
  <c r="AS32" i="2"/>
  <c r="AT32" i="2"/>
  <c r="F33" i="2"/>
  <c r="G33" i="2"/>
  <c r="V33" i="2"/>
  <c r="B33" i="2"/>
  <c r="AO33" i="2"/>
  <c r="AP33" i="2"/>
  <c r="AM33" i="2"/>
  <c r="AQ33" i="2"/>
  <c r="AR33" i="2"/>
  <c r="AS33" i="2"/>
  <c r="AT33" i="2"/>
  <c r="F34" i="2"/>
  <c r="G34" i="2"/>
  <c r="V34" i="2"/>
  <c r="B34" i="2"/>
  <c r="AO34" i="2"/>
  <c r="AP34" i="2"/>
  <c r="AM34" i="2"/>
  <c r="AQ34" i="2"/>
  <c r="AR34" i="2"/>
  <c r="AS34" i="2"/>
  <c r="AT34" i="2"/>
  <c r="F35" i="2"/>
  <c r="G35" i="2"/>
  <c r="V35" i="2"/>
  <c r="B35" i="2"/>
  <c r="AO35" i="2"/>
  <c r="AP35" i="2"/>
  <c r="AM35" i="2"/>
  <c r="AQ35" i="2"/>
  <c r="AR35" i="2"/>
  <c r="AS35" i="2"/>
  <c r="AT35" i="2"/>
  <c r="F36" i="2"/>
  <c r="G36" i="2"/>
  <c r="V36" i="2"/>
  <c r="B36" i="2"/>
  <c r="AO36" i="2"/>
  <c r="AP36" i="2"/>
  <c r="AM36" i="2"/>
  <c r="AQ36" i="2"/>
  <c r="AR36" i="2"/>
  <c r="AS36" i="2"/>
  <c r="AT36" i="2"/>
  <c r="F37" i="2"/>
  <c r="G37" i="2"/>
  <c r="V37" i="2"/>
  <c r="B37" i="2"/>
  <c r="AO37" i="2"/>
  <c r="AP37" i="2"/>
  <c r="AM37" i="2"/>
  <c r="AQ37" i="2"/>
  <c r="AR37" i="2"/>
  <c r="AS37" i="2"/>
  <c r="AT37" i="2"/>
  <c r="F38" i="2"/>
  <c r="G38" i="2"/>
  <c r="V38" i="2"/>
  <c r="B38" i="2"/>
  <c r="AO38" i="2"/>
  <c r="AP38" i="2"/>
  <c r="AM38" i="2"/>
  <c r="AQ38" i="2"/>
  <c r="AR38" i="2"/>
  <c r="AS38" i="2"/>
  <c r="AT38" i="2"/>
  <c r="F39" i="2"/>
  <c r="G39" i="2"/>
  <c r="V39" i="2"/>
  <c r="B39" i="2"/>
  <c r="AO39" i="2"/>
  <c r="AP39" i="2"/>
  <c r="AM39" i="2"/>
  <c r="AQ39" i="2"/>
  <c r="AR39" i="2"/>
  <c r="AS39" i="2"/>
  <c r="AT39" i="2"/>
  <c r="F40" i="2"/>
  <c r="G40" i="2"/>
  <c r="V40" i="2"/>
  <c r="B40" i="2"/>
  <c r="AO40" i="2"/>
  <c r="AP40" i="2"/>
  <c r="AM40" i="2"/>
  <c r="AQ40" i="2"/>
  <c r="AR40" i="2"/>
  <c r="AS40" i="2"/>
  <c r="AT40" i="2"/>
  <c r="F41" i="2"/>
  <c r="G41" i="2"/>
  <c r="V41" i="2"/>
  <c r="B41" i="2"/>
  <c r="AO41" i="2"/>
  <c r="AP41" i="2"/>
  <c r="AM41" i="2"/>
  <c r="AQ41" i="2"/>
  <c r="AR41" i="2"/>
  <c r="AS41" i="2"/>
  <c r="AT41" i="2"/>
  <c r="F42" i="2"/>
  <c r="G42" i="2"/>
  <c r="V42" i="2"/>
  <c r="B42" i="2"/>
  <c r="AO42" i="2"/>
  <c r="AP42" i="2"/>
  <c r="AM42" i="2"/>
  <c r="AQ42" i="2"/>
  <c r="AR42" i="2"/>
  <c r="AS42" i="2"/>
  <c r="AT42" i="2"/>
  <c r="F43" i="2"/>
  <c r="G43" i="2"/>
  <c r="V43" i="2"/>
  <c r="B43" i="2"/>
  <c r="AO43" i="2"/>
  <c r="AP43" i="2"/>
  <c r="AM43" i="2"/>
  <c r="AQ43" i="2"/>
  <c r="AR43" i="2"/>
  <c r="AS43" i="2"/>
  <c r="AT43" i="2"/>
  <c r="F44" i="2"/>
  <c r="G44" i="2"/>
  <c r="V44" i="2"/>
  <c r="B44" i="2"/>
  <c r="AO44" i="2"/>
  <c r="AP44" i="2"/>
  <c r="AM44" i="2"/>
  <c r="AQ44" i="2"/>
  <c r="AR44" i="2"/>
  <c r="AS44" i="2"/>
  <c r="AT44" i="2"/>
  <c r="F45" i="2"/>
  <c r="G45" i="2"/>
  <c r="V45" i="2"/>
  <c r="B45" i="2"/>
  <c r="AO45" i="2"/>
  <c r="AP45" i="2"/>
  <c r="AM45" i="2"/>
  <c r="AQ45" i="2"/>
  <c r="AR45" i="2"/>
  <c r="AS45" i="2"/>
  <c r="AT45" i="2"/>
  <c r="F46" i="2"/>
  <c r="G46" i="2"/>
  <c r="V46" i="2"/>
  <c r="B46" i="2"/>
  <c r="AO46" i="2"/>
  <c r="AP46" i="2"/>
  <c r="AM46" i="2"/>
  <c r="AQ46" i="2"/>
  <c r="AR46" i="2"/>
  <c r="AS46" i="2"/>
  <c r="AT46" i="2"/>
  <c r="F47" i="2"/>
  <c r="G47" i="2"/>
  <c r="V47" i="2"/>
  <c r="B47" i="2"/>
  <c r="AO47" i="2"/>
  <c r="AP47" i="2"/>
  <c r="AM47" i="2"/>
  <c r="AQ47" i="2"/>
  <c r="AR47" i="2"/>
  <c r="AS47" i="2"/>
  <c r="AT47" i="2"/>
  <c r="F48" i="2"/>
  <c r="G48" i="2"/>
  <c r="V48" i="2"/>
  <c r="B48" i="2"/>
  <c r="AO48" i="2"/>
  <c r="AP48" i="2"/>
  <c r="AM48" i="2"/>
  <c r="AQ48" i="2"/>
  <c r="AR48" i="2"/>
  <c r="AS48" i="2"/>
  <c r="AT48" i="2"/>
  <c r="F49" i="2"/>
  <c r="G49" i="2"/>
  <c r="V49" i="2"/>
  <c r="B49" i="2"/>
  <c r="AO49" i="2"/>
  <c r="AP49" i="2"/>
  <c r="AM49" i="2"/>
  <c r="AQ49" i="2"/>
  <c r="AR49" i="2"/>
  <c r="AS49" i="2"/>
  <c r="AT49" i="2"/>
  <c r="F50" i="2"/>
  <c r="G50" i="2"/>
  <c r="V50" i="2"/>
  <c r="B50" i="2"/>
  <c r="AO50" i="2"/>
  <c r="AP50" i="2"/>
  <c r="AM50" i="2"/>
  <c r="AQ50" i="2"/>
  <c r="AR50" i="2"/>
  <c r="AS50" i="2"/>
  <c r="AT50" i="2"/>
  <c r="F51" i="2"/>
  <c r="G51" i="2"/>
  <c r="V51" i="2"/>
  <c r="B51" i="2"/>
  <c r="AO51" i="2"/>
  <c r="AP51" i="2"/>
  <c r="AM51" i="2"/>
  <c r="AQ51" i="2"/>
  <c r="AR51" i="2"/>
  <c r="AS51" i="2"/>
  <c r="AT51" i="2"/>
  <c r="F52" i="2"/>
  <c r="G52" i="2"/>
  <c r="V52" i="2"/>
  <c r="B52" i="2"/>
  <c r="AO52" i="2"/>
  <c r="AP52" i="2"/>
  <c r="AM52" i="2"/>
  <c r="AQ52" i="2"/>
  <c r="AR52" i="2"/>
  <c r="AS52" i="2"/>
  <c r="AT52" i="2"/>
  <c r="F53" i="2"/>
  <c r="G53" i="2"/>
  <c r="V53" i="2"/>
  <c r="B53" i="2"/>
  <c r="AO53" i="2"/>
  <c r="AP53" i="2"/>
  <c r="AM53" i="2"/>
  <c r="AQ53" i="2"/>
  <c r="AR53" i="2"/>
  <c r="AS53" i="2"/>
  <c r="AT53" i="2"/>
  <c r="F54" i="2"/>
  <c r="G54" i="2"/>
  <c r="V54" i="2"/>
  <c r="B54" i="2"/>
  <c r="AO54" i="2"/>
  <c r="AP54" i="2"/>
  <c r="AM54" i="2"/>
  <c r="AQ54" i="2"/>
  <c r="AR54" i="2"/>
  <c r="AS54" i="2"/>
  <c r="AT54" i="2"/>
  <c r="F55" i="2"/>
  <c r="G55" i="2"/>
  <c r="V55" i="2"/>
  <c r="B55" i="2"/>
  <c r="AO55" i="2"/>
  <c r="AP55" i="2"/>
  <c r="AM55" i="2"/>
  <c r="AQ55" i="2"/>
  <c r="AR55" i="2"/>
  <c r="AS55" i="2"/>
  <c r="AT55" i="2"/>
  <c r="F56" i="2"/>
  <c r="G56" i="2"/>
  <c r="V56" i="2"/>
  <c r="B56" i="2"/>
  <c r="AO56" i="2"/>
  <c r="AP56" i="2"/>
  <c r="AM56" i="2"/>
  <c r="AQ56" i="2"/>
  <c r="AR56" i="2"/>
  <c r="AS56" i="2"/>
  <c r="AT56" i="2"/>
  <c r="F57" i="2"/>
  <c r="G57" i="2"/>
  <c r="V57" i="2"/>
  <c r="B57" i="2"/>
  <c r="AO57" i="2"/>
  <c r="AP57" i="2"/>
  <c r="AM57" i="2"/>
  <c r="AQ57" i="2"/>
  <c r="AR57" i="2"/>
  <c r="AS57" i="2"/>
  <c r="AT57" i="2"/>
  <c r="F58" i="2"/>
  <c r="G58" i="2"/>
  <c r="V58" i="2"/>
  <c r="B58" i="2"/>
  <c r="AO58" i="2"/>
  <c r="AP58" i="2"/>
  <c r="AM58" i="2"/>
  <c r="AQ58" i="2"/>
  <c r="AR58" i="2"/>
  <c r="AS58" i="2"/>
  <c r="AT58" i="2"/>
  <c r="F59" i="2"/>
  <c r="G59" i="2"/>
  <c r="V59" i="2"/>
  <c r="B59" i="2"/>
  <c r="AO59" i="2"/>
  <c r="AP59" i="2"/>
  <c r="AM59" i="2"/>
  <c r="AQ59" i="2"/>
  <c r="AR59" i="2"/>
  <c r="AS59" i="2"/>
  <c r="AT59" i="2"/>
  <c r="F60" i="2"/>
  <c r="G60" i="2"/>
  <c r="V60" i="2"/>
  <c r="B60" i="2"/>
  <c r="AO60" i="2"/>
  <c r="AP60" i="2"/>
  <c r="AM60" i="2"/>
  <c r="AQ60" i="2"/>
  <c r="AR60" i="2"/>
  <c r="AS60" i="2"/>
  <c r="AT60" i="2"/>
  <c r="F61" i="2"/>
  <c r="G61" i="2"/>
  <c r="V61" i="2"/>
  <c r="B61" i="2"/>
  <c r="AO61" i="2"/>
  <c r="AP61" i="2"/>
  <c r="AM61" i="2"/>
  <c r="AQ61" i="2"/>
  <c r="AR61" i="2"/>
  <c r="AS61" i="2"/>
  <c r="AT61" i="2"/>
  <c r="F62" i="2"/>
  <c r="G62" i="2"/>
  <c r="V62" i="2"/>
  <c r="B62" i="2"/>
  <c r="AO62" i="2"/>
  <c r="AP62" i="2"/>
  <c r="AM62" i="2"/>
  <c r="AQ62" i="2"/>
  <c r="AR62" i="2"/>
  <c r="AS62" i="2"/>
  <c r="AT62" i="2"/>
  <c r="F63" i="2"/>
  <c r="G63" i="2"/>
  <c r="V63" i="2"/>
  <c r="B63" i="2"/>
  <c r="AO63" i="2"/>
  <c r="AP63" i="2"/>
  <c r="AM63" i="2"/>
  <c r="AQ63" i="2"/>
  <c r="AR63" i="2"/>
  <c r="AS63" i="2"/>
  <c r="AT63" i="2"/>
  <c r="F64" i="2"/>
  <c r="G64" i="2"/>
  <c r="V64" i="2"/>
  <c r="B64" i="2"/>
  <c r="AO64" i="2"/>
  <c r="AP64" i="2"/>
  <c r="AM64" i="2"/>
  <c r="AQ64" i="2"/>
  <c r="AR64" i="2"/>
  <c r="AS64" i="2"/>
  <c r="AT64" i="2"/>
  <c r="F65" i="2"/>
  <c r="G65" i="2"/>
  <c r="V65" i="2"/>
  <c r="B65" i="2"/>
  <c r="AO65" i="2"/>
  <c r="AP65" i="2"/>
  <c r="AM65" i="2"/>
  <c r="AQ65" i="2"/>
  <c r="AR65" i="2"/>
  <c r="AS65" i="2"/>
  <c r="AT65" i="2"/>
  <c r="F66" i="2"/>
  <c r="G66" i="2"/>
  <c r="V66" i="2"/>
  <c r="B66" i="2"/>
  <c r="AO66" i="2"/>
  <c r="AP66" i="2"/>
  <c r="AM66" i="2"/>
  <c r="AQ66" i="2"/>
  <c r="AR66" i="2"/>
  <c r="AS66" i="2"/>
  <c r="AT66" i="2"/>
  <c r="F67" i="2"/>
  <c r="G67" i="2"/>
  <c r="V67" i="2"/>
  <c r="B67" i="2"/>
  <c r="AO67" i="2"/>
  <c r="AP67" i="2"/>
  <c r="AM67" i="2"/>
  <c r="AQ67" i="2"/>
  <c r="AR67" i="2"/>
  <c r="AS67" i="2"/>
  <c r="AT67" i="2"/>
  <c r="F68" i="2"/>
  <c r="G68" i="2"/>
  <c r="V68" i="2"/>
  <c r="B68" i="2"/>
  <c r="AO68" i="2"/>
  <c r="AP68" i="2"/>
  <c r="AM68" i="2"/>
  <c r="AQ68" i="2"/>
  <c r="AR68" i="2"/>
  <c r="AS68" i="2"/>
  <c r="AT68" i="2"/>
  <c r="V4" i="2"/>
  <c r="B4" i="2"/>
  <c r="AM4" i="2"/>
  <c r="AO4" i="2"/>
  <c r="AP4" i="2"/>
  <c r="AQ4" i="2"/>
  <c r="AR4" i="2"/>
  <c r="AS4" i="2"/>
  <c r="AT4" i="2"/>
  <c r="AB68" i="2"/>
  <c r="AU68" i="2"/>
  <c r="AC68" i="2"/>
  <c r="AV68" i="2"/>
  <c r="AD68" i="2"/>
  <c r="AW68" i="2"/>
  <c r="AX68" i="2"/>
  <c r="AY68" i="2"/>
  <c r="AZ68" i="2"/>
  <c r="BA68" i="2"/>
  <c r="BB68" i="2"/>
  <c r="BC68" i="2"/>
  <c r="AE68" i="2"/>
  <c r="AA68" i="2"/>
  <c r="W68" i="2"/>
  <c r="AB67" i="2"/>
  <c r="AU67" i="2"/>
  <c r="AC67" i="2"/>
  <c r="AV67" i="2"/>
  <c r="AD67" i="2"/>
  <c r="AW67" i="2"/>
  <c r="AX67" i="2"/>
  <c r="AY67" i="2"/>
  <c r="AZ67" i="2"/>
  <c r="BA67" i="2"/>
  <c r="BB67" i="2"/>
  <c r="BC67" i="2"/>
  <c r="AE67" i="2"/>
  <c r="AA67" i="2"/>
  <c r="W67" i="2"/>
  <c r="AB66" i="2"/>
  <c r="AU66" i="2"/>
  <c r="AC66" i="2"/>
  <c r="AV66" i="2"/>
  <c r="AD66" i="2"/>
  <c r="AW66" i="2"/>
  <c r="AX66" i="2"/>
  <c r="AY66" i="2"/>
  <c r="AZ66" i="2"/>
  <c r="BA66" i="2"/>
  <c r="BB66" i="2"/>
  <c r="BC66" i="2"/>
  <c r="AE66" i="2"/>
  <c r="AA66" i="2"/>
  <c r="W66" i="2"/>
  <c r="AB65" i="2"/>
  <c r="AU65" i="2"/>
  <c r="AC65" i="2"/>
  <c r="AV65" i="2"/>
  <c r="AD65" i="2"/>
  <c r="AW65" i="2"/>
  <c r="AX65" i="2"/>
  <c r="AY65" i="2"/>
  <c r="AZ65" i="2"/>
  <c r="BA65" i="2"/>
  <c r="BB65" i="2"/>
  <c r="BC65" i="2"/>
  <c r="AE65" i="2"/>
  <c r="AA65" i="2"/>
  <c r="W65" i="2"/>
  <c r="AB64" i="2"/>
  <c r="AU64" i="2"/>
  <c r="AC64" i="2"/>
  <c r="AV64" i="2"/>
  <c r="AD64" i="2"/>
  <c r="AW64" i="2"/>
  <c r="AX64" i="2"/>
  <c r="AY64" i="2"/>
  <c r="AZ64" i="2"/>
  <c r="BA64" i="2"/>
  <c r="BB64" i="2"/>
  <c r="BC64" i="2"/>
  <c r="AE64" i="2"/>
  <c r="AA64" i="2"/>
  <c r="W64" i="2"/>
  <c r="AB63" i="2"/>
  <c r="AU63" i="2"/>
  <c r="AC63" i="2"/>
  <c r="AV63" i="2"/>
  <c r="AD63" i="2"/>
  <c r="AW63" i="2"/>
  <c r="AX63" i="2"/>
  <c r="AY63" i="2"/>
  <c r="AZ63" i="2"/>
  <c r="BA63" i="2"/>
  <c r="BB63" i="2"/>
  <c r="BC63" i="2"/>
  <c r="AE63" i="2"/>
  <c r="AA63" i="2"/>
  <c r="W63" i="2"/>
  <c r="AB62" i="2"/>
  <c r="AU62" i="2"/>
  <c r="AC62" i="2"/>
  <c r="AV62" i="2"/>
  <c r="AD62" i="2"/>
  <c r="AW62" i="2"/>
  <c r="AX62" i="2"/>
  <c r="AY62" i="2"/>
  <c r="AZ62" i="2"/>
  <c r="BA62" i="2"/>
  <c r="BB62" i="2"/>
  <c r="BC62" i="2"/>
  <c r="AE62" i="2"/>
  <c r="AA62" i="2"/>
  <c r="W62" i="2"/>
  <c r="AB61" i="2"/>
  <c r="AU61" i="2"/>
  <c r="AC61" i="2"/>
  <c r="AV61" i="2"/>
  <c r="AD61" i="2"/>
  <c r="AW61" i="2"/>
  <c r="AX61" i="2"/>
  <c r="AY61" i="2"/>
  <c r="AZ61" i="2"/>
  <c r="BA61" i="2"/>
  <c r="BB61" i="2"/>
  <c r="BC61" i="2"/>
  <c r="AE61" i="2"/>
  <c r="AA61" i="2"/>
  <c r="W61" i="2"/>
  <c r="AB60" i="2"/>
  <c r="AU60" i="2"/>
  <c r="AC60" i="2"/>
  <c r="AV60" i="2"/>
  <c r="AD60" i="2"/>
  <c r="AW60" i="2"/>
  <c r="AX60" i="2"/>
  <c r="AY60" i="2"/>
  <c r="AZ60" i="2"/>
  <c r="BA60" i="2"/>
  <c r="BB60" i="2"/>
  <c r="BC60" i="2"/>
  <c r="AE60" i="2"/>
  <c r="AA60" i="2"/>
  <c r="W60" i="2"/>
  <c r="AB59" i="2"/>
  <c r="AU59" i="2"/>
  <c r="AC59" i="2"/>
  <c r="AV59" i="2"/>
  <c r="AD59" i="2"/>
  <c r="AW59" i="2"/>
  <c r="AX59" i="2"/>
  <c r="AY59" i="2"/>
  <c r="AZ59" i="2"/>
  <c r="BA59" i="2"/>
  <c r="BB59" i="2"/>
  <c r="BC59" i="2"/>
  <c r="AE59" i="2"/>
  <c r="AA59" i="2"/>
  <c r="W59" i="2"/>
  <c r="AB58" i="2"/>
  <c r="AU58" i="2"/>
  <c r="AC58" i="2"/>
  <c r="AV58" i="2"/>
  <c r="AD58" i="2"/>
  <c r="AW58" i="2"/>
  <c r="AX58" i="2"/>
  <c r="AY58" i="2"/>
  <c r="AZ58" i="2"/>
  <c r="BA58" i="2"/>
  <c r="BB58" i="2"/>
  <c r="BC58" i="2"/>
  <c r="AE58" i="2"/>
  <c r="AA58" i="2"/>
  <c r="W58" i="2"/>
  <c r="AB57" i="2"/>
  <c r="AU57" i="2"/>
  <c r="AC57" i="2"/>
  <c r="AV57" i="2"/>
  <c r="AD57" i="2"/>
  <c r="AW57" i="2"/>
  <c r="AX57" i="2"/>
  <c r="AY57" i="2"/>
  <c r="AZ57" i="2"/>
  <c r="BA57" i="2"/>
  <c r="BB57" i="2"/>
  <c r="BC57" i="2"/>
  <c r="AE57" i="2"/>
  <c r="AA57" i="2"/>
  <c r="W57" i="2"/>
  <c r="AB56" i="2"/>
  <c r="AU56" i="2"/>
  <c r="AC56" i="2"/>
  <c r="AV56" i="2"/>
  <c r="AD56" i="2"/>
  <c r="AW56" i="2"/>
  <c r="AX56" i="2"/>
  <c r="AY56" i="2"/>
  <c r="AZ56" i="2"/>
  <c r="BA56" i="2"/>
  <c r="BB56" i="2"/>
  <c r="BC56" i="2"/>
  <c r="AE56" i="2"/>
  <c r="AA56" i="2"/>
  <c r="W56" i="2"/>
  <c r="AB55" i="2"/>
  <c r="AU55" i="2"/>
  <c r="AC55" i="2"/>
  <c r="AV55" i="2"/>
  <c r="AD55" i="2"/>
  <c r="AW55" i="2"/>
  <c r="AX55" i="2"/>
  <c r="AY55" i="2"/>
  <c r="AZ55" i="2"/>
  <c r="BA55" i="2"/>
  <c r="BB55" i="2"/>
  <c r="BC55" i="2"/>
  <c r="AE55" i="2"/>
  <c r="AA55" i="2"/>
  <c r="W55" i="2"/>
  <c r="AB54" i="2"/>
  <c r="AU54" i="2"/>
  <c r="AC54" i="2"/>
  <c r="AV54" i="2"/>
  <c r="AD54" i="2"/>
  <c r="AW54" i="2"/>
  <c r="AX54" i="2"/>
  <c r="AY54" i="2"/>
  <c r="AZ54" i="2"/>
  <c r="BA54" i="2"/>
  <c r="BB54" i="2"/>
  <c r="BC54" i="2"/>
  <c r="AE54" i="2"/>
  <c r="AA54" i="2"/>
  <c r="W54" i="2"/>
  <c r="AB53" i="2"/>
  <c r="AU53" i="2"/>
  <c r="AC53" i="2"/>
  <c r="AV53" i="2"/>
  <c r="AD53" i="2"/>
  <c r="AW53" i="2"/>
  <c r="AX53" i="2"/>
  <c r="AY53" i="2"/>
  <c r="AZ53" i="2"/>
  <c r="BA53" i="2"/>
  <c r="BB53" i="2"/>
  <c r="BC53" i="2"/>
  <c r="AE53" i="2"/>
  <c r="AA53" i="2"/>
  <c r="W53" i="2"/>
  <c r="AB52" i="2"/>
  <c r="AU52" i="2"/>
  <c r="AC52" i="2"/>
  <c r="AV52" i="2"/>
  <c r="AD52" i="2"/>
  <c r="AW52" i="2"/>
  <c r="AX52" i="2"/>
  <c r="AY52" i="2"/>
  <c r="AZ52" i="2"/>
  <c r="BA52" i="2"/>
  <c r="BB52" i="2"/>
  <c r="BC52" i="2"/>
  <c r="AE52" i="2"/>
  <c r="AA52" i="2"/>
  <c r="W52" i="2"/>
  <c r="AB51" i="2"/>
  <c r="AU51" i="2"/>
  <c r="AC51" i="2"/>
  <c r="AV51" i="2"/>
  <c r="AD51" i="2"/>
  <c r="AW51" i="2"/>
  <c r="AX51" i="2"/>
  <c r="AY51" i="2"/>
  <c r="AZ51" i="2"/>
  <c r="BA51" i="2"/>
  <c r="BB51" i="2"/>
  <c r="BC51" i="2"/>
  <c r="AE51" i="2"/>
  <c r="AA51" i="2"/>
  <c r="W51" i="2"/>
  <c r="AB50" i="2"/>
  <c r="AU50" i="2"/>
  <c r="AC50" i="2"/>
  <c r="AV50" i="2"/>
  <c r="AD50" i="2"/>
  <c r="AW50" i="2"/>
  <c r="AX50" i="2"/>
  <c r="AY50" i="2"/>
  <c r="AZ50" i="2"/>
  <c r="BA50" i="2"/>
  <c r="BB50" i="2"/>
  <c r="BC50" i="2"/>
  <c r="AE50" i="2"/>
  <c r="AA50" i="2"/>
  <c r="W50" i="2"/>
  <c r="AB49" i="2"/>
  <c r="AU49" i="2"/>
  <c r="AC49" i="2"/>
  <c r="AV49" i="2"/>
  <c r="AD49" i="2"/>
  <c r="AW49" i="2"/>
  <c r="AX49" i="2"/>
  <c r="AY49" i="2"/>
  <c r="AZ49" i="2"/>
  <c r="BA49" i="2"/>
  <c r="BB49" i="2"/>
  <c r="BC49" i="2"/>
  <c r="AE49" i="2"/>
  <c r="AA49" i="2"/>
  <c r="W49" i="2"/>
  <c r="AB48" i="2"/>
  <c r="AU48" i="2"/>
  <c r="AC48" i="2"/>
  <c r="AV48" i="2"/>
  <c r="AD48" i="2"/>
  <c r="AW48" i="2"/>
  <c r="AX48" i="2"/>
  <c r="AY48" i="2"/>
  <c r="AZ48" i="2"/>
  <c r="BA48" i="2"/>
  <c r="BB48" i="2"/>
  <c r="BC48" i="2"/>
  <c r="AE48" i="2"/>
  <c r="AA48" i="2"/>
  <c r="W48" i="2"/>
  <c r="AB47" i="2"/>
  <c r="AU47" i="2"/>
  <c r="AC47" i="2"/>
  <c r="AV47" i="2"/>
  <c r="AD47" i="2"/>
  <c r="AW47" i="2"/>
  <c r="AX47" i="2"/>
  <c r="AY47" i="2"/>
  <c r="AZ47" i="2"/>
  <c r="BA47" i="2"/>
  <c r="BB47" i="2"/>
  <c r="BC47" i="2"/>
  <c r="AE47" i="2"/>
  <c r="AA47" i="2"/>
  <c r="W47" i="2"/>
  <c r="AB46" i="2"/>
  <c r="AU46" i="2"/>
  <c r="AC46" i="2"/>
  <c r="AV46" i="2"/>
  <c r="AD46" i="2"/>
  <c r="AW46" i="2"/>
  <c r="AX46" i="2"/>
  <c r="AY46" i="2"/>
  <c r="AZ46" i="2"/>
  <c r="BA46" i="2"/>
  <c r="BB46" i="2"/>
  <c r="BC46" i="2"/>
  <c r="AE46" i="2"/>
  <c r="AA46" i="2"/>
  <c r="W46" i="2"/>
  <c r="AB45" i="2"/>
  <c r="AU45" i="2"/>
  <c r="AC45" i="2"/>
  <c r="AV45" i="2"/>
  <c r="AD45" i="2"/>
  <c r="AW45" i="2"/>
  <c r="AX45" i="2"/>
  <c r="AY45" i="2"/>
  <c r="AZ45" i="2"/>
  <c r="BA45" i="2"/>
  <c r="BB45" i="2"/>
  <c r="BC45" i="2"/>
  <c r="AE45" i="2"/>
  <c r="AA45" i="2"/>
  <c r="W45" i="2"/>
  <c r="AB44" i="2"/>
  <c r="AU44" i="2"/>
  <c r="AC44" i="2"/>
  <c r="AV44" i="2"/>
  <c r="AD44" i="2"/>
  <c r="AW44" i="2"/>
  <c r="AX44" i="2"/>
  <c r="AY44" i="2"/>
  <c r="AZ44" i="2"/>
  <c r="BA44" i="2"/>
  <c r="BB44" i="2"/>
  <c r="BC44" i="2"/>
  <c r="AE44" i="2"/>
  <c r="AA44" i="2"/>
  <c r="W44" i="2"/>
  <c r="AB43" i="2"/>
  <c r="AU43" i="2"/>
  <c r="AC43" i="2"/>
  <c r="AV43" i="2"/>
  <c r="AD43" i="2"/>
  <c r="AW43" i="2"/>
  <c r="AX43" i="2"/>
  <c r="AY43" i="2"/>
  <c r="AZ43" i="2"/>
  <c r="BA43" i="2"/>
  <c r="BB43" i="2"/>
  <c r="BC43" i="2"/>
  <c r="AE43" i="2"/>
  <c r="AA43" i="2"/>
  <c r="W43" i="2"/>
  <c r="AB42" i="2"/>
  <c r="AU42" i="2"/>
  <c r="AC42" i="2"/>
  <c r="AV42" i="2"/>
  <c r="AD42" i="2"/>
  <c r="AW42" i="2"/>
  <c r="AX42" i="2"/>
  <c r="AY42" i="2"/>
  <c r="AZ42" i="2"/>
  <c r="BA42" i="2"/>
  <c r="BB42" i="2"/>
  <c r="BC42" i="2"/>
  <c r="AE42" i="2"/>
  <c r="AA42" i="2"/>
  <c r="W42" i="2"/>
  <c r="AB41" i="2"/>
  <c r="AU41" i="2"/>
  <c r="AC41" i="2"/>
  <c r="AV41" i="2"/>
  <c r="AD41" i="2"/>
  <c r="AW41" i="2"/>
  <c r="AX41" i="2"/>
  <c r="AY41" i="2"/>
  <c r="AZ41" i="2"/>
  <c r="BA41" i="2"/>
  <c r="BB41" i="2"/>
  <c r="BC41" i="2"/>
  <c r="AE41" i="2"/>
  <c r="AA41" i="2"/>
  <c r="W41" i="2"/>
  <c r="AB40" i="2"/>
  <c r="AU40" i="2"/>
  <c r="AC40" i="2"/>
  <c r="AV40" i="2"/>
  <c r="AD40" i="2"/>
  <c r="AW40" i="2"/>
  <c r="AX40" i="2"/>
  <c r="AY40" i="2"/>
  <c r="AZ40" i="2"/>
  <c r="BA40" i="2"/>
  <c r="BB40" i="2"/>
  <c r="BC40" i="2"/>
  <c r="AE40" i="2"/>
  <c r="AA40" i="2"/>
  <c r="W40" i="2"/>
  <c r="AB39" i="2"/>
  <c r="AU39" i="2"/>
  <c r="AC39" i="2"/>
  <c r="AV39" i="2"/>
  <c r="AD39" i="2"/>
  <c r="AW39" i="2"/>
  <c r="AX39" i="2"/>
  <c r="AY39" i="2"/>
  <c r="AZ39" i="2"/>
  <c r="BA39" i="2"/>
  <c r="BB39" i="2"/>
  <c r="BC39" i="2"/>
  <c r="AE39" i="2"/>
  <c r="AA39" i="2"/>
  <c r="W39" i="2"/>
  <c r="AB38" i="2"/>
  <c r="AU38" i="2"/>
  <c r="AC38" i="2"/>
  <c r="AV38" i="2"/>
  <c r="AD38" i="2"/>
  <c r="AW38" i="2"/>
  <c r="AX38" i="2"/>
  <c r="AY38" i="2"/>
  <c r="AZ38" i="2"/>
  <c r="BA38" i="2"/>
  <c r="BB38" i="2"/>
  <c r="BC38" i="2"/>
  <c r="AE38" i="2"/>
  <c r="AA38" i="2"/>
  <c r="W38" i="2"/>
  <c r="AB37" i="2"/>
  <c r="AU37" i="2"/>
  <c r="AC37" i="2"/>
  <c r="AV37" i="2"/>
  <c r="AD37" i="2"/>
  <c r="AW37" i="2"/>
  <c r="AX37" i="2"/>
  <c r="AY37" i="2"/>
  <c r="AZ37" i="2"/>
  <c r="BA37" i="2"/>
  <c r="BB37" i="2"/>
  <c r="BC37" i="2"/>
  <c r="AE37" i="2"/>
  <c r="AA37" i="2"/>
  <c r="W37" i="2"/>
  <c r="AB36" i="2"/>
  <c r="AU36" i="2"/>
  <c r="AC36" i="2"/>
  <c r="AV36" i="2"/>
  <c r="AD36" i="2"/>
  <c r="AW36" i="2"/>
  <c r="AX36" i="2"/>
  <c r="AY36" i="2"/>
  <c r="AZ36" i="2"/>
  <c r="BA36" i="2"/>
  <c r="BB36" i="2"/>
  <c r="BC36" i="2"/>
  <c r="AE36" i="2"/>
  <c r="AA36" i="2"/>
  <c r="W36" i="2"/>
  <c r="AB35" i="2"/>
  <c r="AU35" i="2"/>
  <c r="AC35" i="2"/>
  <c r="AV35" i="2"/>
  <c r="AD35" i="2"/>
  <c r="AW35" i="2"/>
  <c r="AX35" i="2"/>
  <c r="AY35" i="2"/>
  <c r="AZ35" i="2"/>
  <c r="BA35" i="2"/>
  <c r="BB35" i="2"/>
  <c r="BC35" i="2"/>
  <c r="AE35" i="2"/>
  <c r="AA35" i="2"/>
  <c r="W35" i="2"/>
  <c r="AB34" i="2"/>
  <c r="AU34" i="2"/>
  <c r="AC34" i="2"/>
  <c r="AV34" i="2"/>
  <c r="AD34" i="2"/>
  <c r="AW34" i="2"/>
  <c r="AX34" i="2"/>
  <c r="AY34" i="2"/>
  <c r="AZ34" i="2"/>
  <c r="BA34" i="2"/>
  <c r="BB34" i="2"/>
  <c r="BC34" i="2"/>
  <c r="AE34" i="2"/>
  <c r="AA34" i="2"/>
  <c r="W34" i="2"/>
  <c r="AB33" i="2"/>
  <c r="AU33" i="2"/>
  <c r="AC33" i="2"/>
  <c r="AV33" i="2"/>
  <c r="AD33" i="2"/>
  <c r="AW33" i="2"/>
  <c r="AX33" i="2"/>
  <c r="AY33" i="2"/>
  <c r="AZ33" i="2"/>
  <c r="BA33" i="2"/>
  <c r="BB33" i="2"/>
  <c r="BC33" i="2"/>
  <c r="AE33" i="2"/>
  <c r="AA33" i="2"/>
  <c r="W33" i="2"/>
  <c r="AB32" i="2"/>
  <c r="AU32" i="2"/>
  <c r="AC32" i="2"/>
  <c r="AV32" i="2"/>
  <c r="AD32" i="2"/>
  <c r="AW32" i="2"/>
  <c r="AX32" i="2"/>
  <c r="AY32" i="2"/>
  <c r="AZ32" i="2"/>
  <c r="BA32" i="2"/>
  <c r="BB32" i="2"/>
  <c r="BC32" i="2"/>
  <c r="AE32" i="2"/>
  <c r="AA32" i="2"/>
  <c r="W32" i="2"/>
  <c r="AB31" i="2"/>
  <c r="AU31" i="2"/>
  <c r="AC31" i="2"/>
  <c r="AV31" i="2"/>
  <c r="AD31" i="2"/>
  <c r="AW31" i="2"/>
  <c r="AX31" i="2"/>
  <c r="AY31" i="2"/>
  <c r="AZ31" i="2"/>
  <c r="BA31" i="2"/>
  <c r="BB31" i="2"/>
  <c r="BC31" i="2"/>
  <c r="AE31" i="2"/>
  <c r="AA31" i="2"/>
  <c r="W31" i="2"/>
  <c r="AB30" i="2"/>
  <c r="AU30" i="2"/>
  <c r="AC30" i="2"/>
  <c r="AV30" i="2"/>
  <c r="AD30" i="2"/>
  <c r="AW30" i="2"/>
  <c r="AX30" i="2"/>
  <c r="AY30" i="2"/>
  <c r="AZ30" i="2"/>
  <c r="BA30" i="2"/>
  <c r="BB30" i="2"/>
  <c r="BC30" i="2"/>
  <c r="AE30" i="2"/>
  <c r="AA30" i="2"/>
  <c r="W30" i="2"/>
  <c r="AB29" i="2"/>
  <c r="AU29" i="2"/>
  <c r="AC29" i="2"/>
  <c r="AV29" i="2"/>
  <c r="AD29" i="2"/>
  <c r="AW29" i="2"/>
  <c r="AX29" i="2"/>
  <c r="AY29" i="2"/>
  <c r="AZ29" i="2"/>
  <c r="BA29" i="2"/>
  <c r="BB29" i="2"/>
  <c r="BC29" i="2"/>
  <c r="AE29" i="2"/>
  <c r="AA29" i="2"/>
  <c r="W29" i="2"/>
  <c r="AB28" i="2"/>
  <c r="AU28" i="2"/>
  <c r="AC28" i="2"/>
  <c r="AV28" i="2"/>
  <c r="AD28" i="2"/>
  <c r="AW28" i="2"/>
  <c r="AX28" i="2"/>
  <c r="AY28" i="2"/>
  <c r="AZ28" i="2"/>
  <c r="BA28" i="2"/>
  <c r="BB28" i="2"/>
  <c r="BC28" i="2"/>
  <c r="AE28" i="2"/>
  <c r="AA28" i="2"/>
  <c r="W28" i="2"/>
  <c r="AB27" i="2"/>
  <c r="AU27" i="2"/>
  <c r="AC27" i="2"/>
  <c r="AV27" i="2"/>
  <c r="AD27" i="2"/>
  <c r="AW27" i="2"/>
  <c r="AX27" i="2"/>
  <c r="AY27" i="2"/>
  <c r="AZ27" i="2"/>
  <c r="BA27" i="2"/>
  <c r="BB27" i="2"/>
  <c r="BC27" i="2"/>
  <c r="AE27" i="2"/>
  <c r="AA27" i="2"/>
  <c r="W27" i="2"/>
  <c r="AB26" i="2"/>
  <c r="AU26" i="2"/>
  <c r="AC26" i="2"/>
  <c r="AV26" i="2"/>
  <c r="AD26" i="2"/>
  <c r="AW26" i="2"/>
  <c r="AX26" i="2"/>
  <c r="AY26" i="2"/>
  <c r="AZ26" i="2"/>
  <c r="BA26" i="2"/>
  <c r="BB26" i="2"/>
  <c r="BC26" i="2"/>
  <c r="AE26" i="2"/>
  <c r="AA26" i="2"/>
  <c r="W26" i="2"/>
  <c r="AB25" i="2"/>
  <c r="AU25" i="2"/>
  <c r="AC25" i="2"/>
  <c r="AV25" i="2"/>
  <c r="AD25" i="2"/>
  <c r="AW25" i="2"/>
  <c r="AX25" i="2"/>
  <c r="AY25" i="2"/>
  <c r="AZ25" i="2"/>
  <c r="BA25" i="2"/>
  <c r="BB25" i="2"/>
  <c r="BC25" i="2"/>
  <c r="AE25" i="2"/>
  <c r="AA25" i="2"/>
  <c r="W25" i="2"/>
  <c r="AB24" i="2"/>
  <c r="AU24" i="2"/>
  <c r="AC24" i="2"/>
  <c r="AV24" i="2"/>
  <c r="AD24" i="2"/>
  <c r="AW24" i="2"/>
  <c r="AX24" i="2"/>
  <c r="AY24" i="2"/>
  <c r="AZ24" i="2"/>
  <c r="BA24" i="2"/>
  <c r="BB24" i="2"/>
  <c r="BC24" i="2"/>
  <c r="AE24" i="2"/>
  <c r="AA24" i="2"/>
  <c r="W24" i="2"/>
  <c r="AB23" i="2"/>
  <c r="AU23" i="2"/>
  <c r="AC23" i="2"/>
  <c r="AV23" i="2"/>
  <c r="AD23" i="2"/>
  <c r="AW23" i="2"/>
  <c r="AX23" i="2"/>
  <c r="AY23" i="2"/>
  <c r="AZ23" i="2"/>
  <c r="BA23" i="2"/>
  <c r="BB23" i="2"/>
  <c r="BC23" i="2"/>
  <c r="AE23" i="2"/>
  <c r="AA23" i="2"/>
  <c r="W23" i="2"/>
  <c r="AB22" i="2"/>
  <c r="AU22" i="2"/>
  <c r="AC22" i="2"/>
  <c r="AV22" i="2"/>
  <c r="AD22" i="2"/>
  <c r="AW22" i="2"/>
  <c r="AX22" i="2"/>
  <c r="AY22" i="2"/>
  <c r="AZ22" i="2"/>
  <c r="BA22" i="2"/>
  <c r="BB22" i="2"/>
  <c r="BC22" i="2"/>
  <c r="AE22" i="2"/>
  <c r="AA22" i="2"/>
  <c r="W22" i="2"/>
  <c r="AB21" i="2"/>
  <c r="AU21" i="2"/>
  <c r="AC21" i="2"/>
  <c r="AV21" i="2"/>
  <c r="AD21" i="2"/>
  <c r="AW21" i="2"/>
  <c r="AX21" i="2"/>
  <c r="AY21" i="2"/>
  <c r="AZ21" i="2"/>
  <c r="BA21" i="2"/>
  <c r="BB21" i="2"/>
  <c r="BC21" i="2"/>
  <c r="AE21" i="2"/>
  <c r="AA21" i="2"/>
  <c r="W21" i="2"/>
  <c r="AB20" i="2"/>
  <c r="AU20" i="2"/>
  <c r="AC20" i="2"/>
  <c r="AV20" i="2"/>
  <c r="AD20" i="2"/>
  <c r="AW20" i="2"/>
  <c r="AX20" i="2"/>
  <c r="AY20" i="2"/>
  <c r="AZ20" i="2"/>
  <c r="BA20" i="2"/>
  <c r="BB20" i="2"/>
  <c r="BC20" i="2"/>
  <c r="AE20" i="2"/>
  <c r="AA20" i="2"/>
  <c r="W20" i="2"/>
  <c r="AB19" i="2"/>
  <c r="AU19" i="2"/>
  <c r="AC19" i="2"/>
  <c r="AV19" i="2"/>
  <c r="AD19" i="2"/>
  <c r="AW19" i="2"/>
  <c r="AX19" i="2"/>
  <c r="AY19" i="2"/>
  <c r="AZ19" i="2"/>
  <c r="BA19" i="2"/>
  <c r="BB19" i="2"/>
  <c r="BC19" i="2"/>
  <c r="AE19" i="2"/>
  <c r="AA19" i="2"/>
  <c r="W19" i="2"/>
  <c r="AB18" i="2"/>
  <c r="AU18" i="2"/>
  <c r="AC18" i="2"/>
  <c r="AV18" i="2"/>
  <c r="AD18" i="2"/>
  <c r="AW18" i="2"/>
  <c r="AX18" i="2"/>
  <c r="AY18" i="2"/>
  <c r="AZ18" i="2"/>
  <c r="BA18" i="2"/>
  <c r="BB18" i="2"/>
  <c r="BC18" i="2"/>
  <c r="AE18" i="2"/>
  <c r="AA18" i="2"/>
  <c r="W18" i="2"/>
  <c r="AB17" i="2"/>
  <c r="AU17" i="2"/>
  <c r="AC17" i="2"/>
  <c r="AV17" i="2"/>
  <c r="AD17" i="2"/>
  <c r="AW17" i="2"/>
  <c r="AX17" i="2"/>
  <c r="AY17" i="2"/>
  <c r="AZ17" i="2"/>
  <c r="BA17" i="2"/>
  <c r="BB17" i="2"/>
  <c r="BC17" i="2"/>
  <c r="AE17" i="2"/>
  <c r="AA17" i="2"/>
  <c r="W17" i="2"/>
  <c r="AB16" i="2"/>
  <c r="AU16" i="2"/>
  <c r="AC16" i="2"/>
  <c r="AV16" i="2"/>
  <c r="AD16" i="2"/>
  <c r="AW16" i="2"/>
  <c r="AX16" i="2"/>
  <c r="AY16" i="2"/>
  <c r="AZ16" i="2"/>
  <c r="BA16" i="2"/>
  <c r="BB16" i="2"/>
  <c r="BC16" i="2"/>
  <c r="AE16" i="2"/>
  <c r="AA16" i="2"/>
  <c r="W16" i="2"/>
  <c r="AB15" i="2"/>
  <c r="AU15" i="2"/>
  <c r="AC15" i="2"/>
  <c r="AV15" i="2"/>
  <c r="AD15" i="2"/>
  <c r="AW15" i="2"/>
  <c r="AX15" i="2"/>
  <c r="AY15" i="2"/>
  <c r="AZ15" i="2"/>
  <c r="BA15" i="2"/>
  <c r="BB15" i="2"/>
  <c r="BC15" i="2"/>
  <c r="AE15" i="2"/>
  <c r="AA15" i="2"/>
  <c r="W15" i="2"/>
  <c r="AB14" i="2"/>
  <c r="AU14" i="2"/>
  <c r="AC14" i="2"/>
  <c r="AV14" i="2"/>
  <c r="AD14" i="2"/>
  <c r="AW14" i="2"/>
  <c r="AX14" i="2"/>
  <c r="AY14" i="2"/>
  <c r="AZ14" i="2"/>
  <c r="BA14" i="2"/>
  <c r="BB14" i="2"/>
  <c r="BC14" i="2"/>
  <c r="AE14" i="2"/>
  <c r="AA14" i="2"/>
  <c r="W14" i="2"/>
  <c r="AB13" i="2"/>
  <c r="AU13" i="2"/>
  <c r="AC13" i="2"/>
  <c r="AV13" i="2"/>
  <c r="AD13" i="2"/>
  <c r="AW13" i="2"/>
  <c r="AX13" i="2"/>
  <c r="AY13" i="2"/>
  <c r="AZ13" i="2"/>
  <c r="BA13" i="2"/>
  <c r="BB13" i="2"/>
  <c r="BC13" i="2"/>
  <c r="AE13" i="2"/>
  <c r="AA13" i="2"/>
  <c r="W13" i="2"/>
  <c r="AB12" i="2"/>
  <c r="AU12" i="2"/>
  <c r="AC12" i="2"/>
  <c r="AV12" i="2"/>
  <c r="AD12" i="2"/>
  <c r="AW12" i="2"/>
  <c r="AX12" i="2"/>
  <c r="AY12" i="2"/>
  <c r="AZ12" i="2"/>
  <c r="BA12" i="2"/>
  <c r="BB12" i="2"/>
  <c r="BC12" i="2"/>
  <c r="AE12" i="2"/>
  <c r="AA12" i="2"/>
  <c r="W12" i="2"/>
  <c r="AB11" i="2"/>
  <c r="AU11" i="2"/>
  <c r="AC11" i="2"/>
  <c r="AV11" i="2"/>
  <c r="AD11" i="2"/>
  <c r="AW11" i="2"/>
  <c r="AX11" i="2"/>
  <c r="AY11" i="2"/>
  <c r="AZ11" i="2"/>
  <c r="BA11" i="2"/>
  <c r="BB11" i="2"/>
  <c r="BC11" i="2"/>
  <c r="AE11" i="2"/>
  <c r="AA11" i="2"/>
  <c r="W11" i="2"/>
  <c r="AB10" i="2"/>
  <c r="AU10" i="2"/>
  <c r="AC10" i="2"/>
  <c r="AV10" i="2"/>
  <c r="AD10" i="2"/>
  <c r="AW10" i="2"/>
  <c r="AX10" i="2"/>
  <c r="AY10" i="2"/>
  <c r="AZ10" i="2"/>
  <c r="BA10" i="2"/>
  <c r="BB10" i="2"/>
  <c r="BC10" i="2"/>
  <c r="AE10" i="2"/>
  <c r="AA10" i="2"/>
  <c r="W10" i="2"/>
  <c r="AB9" i="2"/>
  <c r="AU9" i="2"/>
  <c r="AC9" i="2"/>
  <c r="AV9" i="2"/>
  <c r="AD9" i="2"/>
  <c r="AW9" i="2"/>
  <c r="AX9" i="2"/>
  <c r="AY9" i="2"/>
  <c r="AZ9" i="2"/>
  <c r="BA9" i="2"/>
  <c r="BB9" i="2"/>
  <c r="BC9" i="2"/>
  <c r="AE9" i="2"/>
  <c r="AA9" i="2"/>
  <c r="W9" i="2"/>
  <c r="AB8" i="2"/>
  <c r="AU8" i="2"/>
  <c r="AC8" i="2"/>
  <c r="AV8" i="2"/>
  <c r="AD8" i="2"/>
  <c r="AW8" i="2"/>
  <c r="AX8" i="2"/>
  <c r="AY8" i="2"/>
  <c r="AZ8" i="2"/>
  <c r="BA8" i="2"/>
  <c r="BB8" i="2"/>
  <c r="BC8" i="2"/>
  <c r="AE8" i="2"/>
  <c r="AA8" i="2"/>
  <c r="W8" i="2"/>
  <c r="AB7" i="2"/>
  <c r="AU7" i="2"/>
  <c r="AC7" i="2"/>
  <c r="AV7" i="2"/>
  <c r="AD7" i="2"/>
  <c r="AW7" i="2"/>
  <c r="AX7" i="2"/>
  <c r="AY7" i="2"/>
  <c r="AZ7" i="2"/>
  <c r="BA7" i="2"/>
  <c r="BB7" i="2"/>
  <c r="BC7" i="2"/>
  <c r="AE7" i="2"/>
  <c r="AA7" i="2"/>
  <c r="W7" i="2"/>
  <c r="AB6" i="2"/>
  <c r="AU6" i="2"/>
  <c r="AC6" i="2"/>
  <c r="AV6" i="2"/>
  <c r="AD6" i="2"/>
  <c r="AW6" i="2"/>
  <c r="AX6" i="2"/>
  <c r="AY6" i="2"/>
  <c r="AZ6" i="2"/>
  <c r="BA6" i="2"/>
  <c r="BB6" i="2"/>
  <c r="BC6" i="2"/>
  <c r="AE6" i="2"/>
  <c r="AA6" i="2"/>
  <c r="W6" i="2"/>
  <c r="AB5" i="2"/>
  <c r="AU5" i="2"/>
  <c r="AC5" i="2"/>
  <c r="AV5" i="2"/>
  <c r="AD5" i="2"/>
  <c r="AW5" i="2"/>
  <c r="AX5" i="2"/>
  <c r="AY5" i="2"/>
  <c r="AZ5" i="2"/>
  <c r="BA5" i="2"/>
  <c r="BB5" i="2"/>
  <c r="BC5" i="2"/>
  <c r="AE5" i="2"/>
  <c r="AA5" i="2"/>
  <c r="W5" i="2"/>
  <c r="AB4" i="2"/>
  <c r="AU4" i="2"/>
  <c r="AC4" i="2"/>
  <c r="AV4" i="2"/>
  <c r="AD4" i="2"/>
  <c r="AW4" i="2"/>
  <c r="AX4" i="2"/>
  <c r="AY4" i="2"/>
  <c r="AZ4" i="2"/>
  <c r="BA4" i="2"/>
  <c r="BB4" i="2"/>
  <c r="BC4" i="2"/>
  <c r="AE4" i="2"/>
  <c r="AA4" i="2"/>
  <c r="W4" i="2"/>
</calcChain>
</file>

<file path=xl/sharedStrings.xml><?xml version="1.0" encoding="utf-8"?>
<sst xmlns="http://schemas.openxmlformats.org/spreadsheetml/2006/main" count="342" uniqueCount="78">
  <si>
    <t>観測地緯度</t>
    <rPh sb="0" eb="3">
      <t>カンソクチ</t>
    </rPh>
    <rPh sb="3" eb="5">
      <t>イド</t>
    </rPh>
    <phoneticPr fontId="1"/>
  </si>
  <si>
    <t>架台緯度</t>
    <rPh sb="0" eb="2">
      <t>カダイ</t>
    </rPh>
    <rPh sb="2" eb="4">
      <t>イド</t>
    </rPh>
    <phoneticPr fontId="1"/>
  </si>
  <si>
    <t>時刻</t>
    <rPh sb="0" eb="2">
      <t>ジコク</t>
    </rPh>
    <phoneticPr fontId="1"/>
  </si>
  <si>
    <t>角度</t>
    <rPh sb="0" eb="2">
      <t>カクド</t>
    </rPh>
    <phoneticPr fontId="1"/>
  </si>
  <si>
    <t>[分]</t>
    <rPh sb="1" eb="2">
      <t>フン</t>
    </rPh>
    <phoneticPr fontId="1"/>
  </si>
  <si>
    <t>[度]</t>
    <rPh sb="1" eb="2">
      <t>ド</t>
    </rPh>
    <phoneticPr fontId="1"/>
  </si>
  <si>
    <t>頂点A</t>
    <rPh sb="0" eb="2">
      <t>チョウテン</t>
    </rPh>
    <phoneticPr fontId="1"/>
  </si>
  <si>
    <t>x</t>
    <phoneticPr fontId="1"/>
  </si>
  <si>
    <t>y</t>
    <phoneticPr fontId="1"/>
  </si>
  <si>
    <t>z</t>
    <phoneticPr fontId="1"/>
  </si>
  <si>
    <t>頂点C</t>
    <rPh sb="0" eb="2">
      <t>チョウテン</t>
    </rPh>
    <phoneticPr fontId="1"/>
  </si>
  <si>
    <t>[rad]</t>
    <phoneticPr fontId="1"/>
  </si>
  <si>
    <t>頂点B</t>
    <rPh sb="0" eb="2">
      <t>チョウテン</t>
    </rPh>
    <phoneticPr fontId="1"/>
  </si>
  <si>
    <t>a</t>
    <phoneticPr fontId="1"/>
  </si>
  <si>
    <t>b</t>
    <phoneticPr fontId="1"/>
  </si>
  <si>
    <t>c</t>
    <phoneticPr fontId="1"/>
  </si>
  <si>
    <t>sin(u)</t>
    <phoneticPr fontId="1"/>
  </si>
  <si>
    <t>cos(u)</t>
    <phoneticPr fontId="1"/>
  </si>
  <si>
    <t>Vector AB</t>
    <phoneticPr fontId="1"/>
  </si>
  <si>
    <t>Vector AC</t>
    <phoneticPr fontId="1"/>
  </si>
  <si>
    <t>|AB|</t>
    <phoneticPr fontId="1"/>
  </si>
  <si>
    <t>|AC|</t>
    <phoneticPr fontId="1"/>
  </si>
  <si>
    <t>r</t>
    <phoneticPr fontId="1"/>
  </si>
  <si>
    <t>t0</t>
    <phoneticPr fontId="1"/>
  </si>
  <si>
    <t>|Normal|</t>
    <phoneticPr fontId="1"/>
  </si>
  <si>
    <t>Vector BC</t>
    <phoneticPr fontId="1"/>
  </si>
  <si>
    <t>|BC|</t>
    <phoneticPr fontId="1"/>
  </si>
  <si>
    <t>cos</t>
    <phoneticPr fontId="1"/>
  </si>
  <si>
    <t>sin</t>
    <phoneticPr fontId="1"/>
  </si>
  <si>
    <t>[rad]</t>
    <phoneticPr fontId="1"/>
  </si>
  <si>
    <t>[Degree]</t>
    <phoneticPr fontId="1"/>
  </si>
  <si>
    <t>Hour Vector</t>
    <phoneticPr fontId="1"/>
  </si>
  <si>
    <t>Hour Angle / Error</t>
    <phoneticPr fontId="1"/>
  </si>
  <si>
    <t>|Hour|</t>
    <phoneticPr fontId="1"/>
  </si>
  <si>
    <t>[Sec]</t>
    <phoneticPr fontId="1"/>
  </si>
  <si>
    <t>観測地極軸Vector</t>
    <rPh sb="0" eb="3">
      <t>カンソクチ</t>
    </rPh>
    <rPh sb="3" eb="5">
      <t>キョクジク</t>
    </rPh>
    <phoneticPr fontId="1"/>
  </si>
  <si>
    <t>架台極軸Vector</t>
    <rPh sb="0" eb="2">
      <t>カダイ</t>
    </rPh>
    <rPh sb="2" eb="4">
      <t>キョクジク</t>
    </rPh>
    <phoneticPr fontId="1"/>
  </si>
  <si>
    <t>Polar Angle Error</t>
    <phoneticPr fontId="1"/>
  </si>
  <si>
    <t>[Arcmin]</t>
    <phoneticPr fontId="1"/>
  </si>
  <si>
    <t>架台法線 Vector for ABC</t>
    <rPh sb="0" eb="2">
      <t>カダイ</t>
    </rPh>
    <rPh sb="2" eb="4">
      <t>ホウセン</t>
    </rPh>
    <phoneticPr fontId="1"/>
  </si>
  <si>
    <t>架台</t>
    <rPh sb="0" eb="2">
      <t>カダイ</t>
    </rPh>
    <phoneticPr fontId="1"/>
  </si>
  <si>
    <t>時角・極軸</t>
    <rPh sb="0" eb="2">
      <t>jikaku</t>
    </rPh>
    <rPh sb="3" eb="5">
      <t>キョクジク</t>
    </rPh>
    <phoneticPr fontId="1"/>
  </si>
  <si>
    <t>架台時角 Vector</t>
    <rPh sb="0" eb="2">
      <t>カダイ</t>
    </rPh>
    <rPh sb="2" eb="4">
      <t>ジカク</t>
    </rPh>
    <phoneticPr fontId="1"/>
  </si>
  <si>
    <t>時角 / Error</t>
    <rPh sb="0" eb="2">
      <t>ジカク</t>
    </rPh>
    <phoneticPr fontId="1"/>
  </si>
  <si>
    <t>極軸 Error</t>
    <rPh sb="0" eb="2">
      <t>キョクジク</t>
    </rPh>
    <phoneticPr fontId="1"/>
  </si>
  <si>
    <t>u</t>
    <phoneticPr fontId="1"/>
  </si>
  <si>
    <t>AB×AC</t>
    <phoneticPr fontId="1"/>
  </si>
  <si>
    <t>PACの角度</t>
    <rPh sb="4" eb="6">
      <t>カクド</t>
    </rPh>
    <phoneticPr fontId="1"/>
  </si>
  <si>
    <t>頂点P</t>
    <rPh sb="0" eb="2">
      <t>チョウテン</t>
    </rPh>
    <phoneticPr fontId="1"/>
  </si>
  <si>
    <t>Vector AP</t>
    <phoneticPr fontId="1"/>
  </si>
  <si>
    <t>|AP|</t>
    <phoneticPr fontId="1"/>
  </si>
  <si>
    <t>架台法線 Vector APC</t>
    <rPh sb="0" eb="2">
      <t>カダイ</t>
    </rPh>
    <rPh sb="2" eb="4">
      <t>ホウセン</t>
    </rPh>
    <phoneticPr fontId="1"/>
  </si>
  <si>
    <t>AC×APC</t>
    <phoneticPr fontId="1"/>
  </si>
  <si>
    <t>|AC×APC|</t>
    <phoneticPr fontId="1"/>
  </si>
  <si>
    <t>Vector AB</t>
    <phoneticPr fontId="1"/>
  </si>
  <si>
    <t>2次方程式の係数</t>
    <rPh sb="1" eb="2">
      <t>ジ</t>
    </rPh>
    <rPh sb="2" eb="5">
      <t>ホウテイシキオ</t>
    </rPh>
    <rPh sb="6" eb="8">
      <t>ケイスウ</t>
    </rPh>
    <phoneticPr fontId="1"/>
  </si>
  <si>
    <t>頂点P</t>
    <phoneticPr fontId="1"/>
  </si>
  <si>
    <t>POCの角度</t>
    <rPh sb="4" eb="6">
      <t>カクド</t>
    </rPh>
    <phoneticPr fontId="1"/>
  </si>
  <si>
    <t>|OP|</t>
    <phoneticPr fontId="1"/>
  </si>
  <si>
    <t>|OB|</t>
    <phoneticPr fontId="1"/>
  </si>
  <si>
    <t>|OA|</t>
    <phoneticPr fontId="1"/>
  </si>
  <si>
    <t>|OC|</t>
    <phoneticPr fontId="1"/>
  </si>
  <si>
    <t>θ=</t>
    <phoneticPr fontId="1"/>
  </si>
  <si>
    <t>sin θ=</t>
    <phoneticPr fontId="1"/>
  </si>
  <si>
    <t>cos θ=</t>
    <phoneticPr fontId="1"/>
  </si>
  <si>
    <t>tan θ=</t>
    <phoneticPr fontId="1"/>
  </si>
  <si>
    <t>sin t</t>
    <phoneticPr fontId="1"/>
  </si>
  <si>
    <t>cos t</t>
    <phoneticPr fontId="1"/>
  </si>
  <si>
    <t>u</t>
    <phoneticPr fontId="1"/>
  </si>
  <si>
    <t>t[min]</t>
    <phoneticPr fontId="1"/>
  </si>
  <si>
    <t>t[deg]</t>
    <phoneticPr fontId="1"/>
  </si>
  <si>
    <t>t[rad]</t>
    <phoneticPr fontId="1"/>
  </si>
  <si>
    <t>x</t>
    <phoneticPr fontId="1"/>
  </si>
  <si>
    <t>y</t>
    <phoneticPr fontId="1"/>
  </si>
  <si>
    <t>atan s =</t>
    <phoneticPr fontId="1"/>
  </si>
  <si>
    <t>tan s =</t>
    <phoneticPr fontId="1"/>
  </si>
  <si>
    <t>x0 =</t>
    <phoneticPr fontId="1"/>
  </si>
  <si>
    <t>z0 =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</si>
</sst>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76" formatCode="0.00000_ "/>
    <numFmt numFmtId="177" formatCode="0.00_ "/>
    <numFmt numFmtId="178" formatCode="0.0_ "/>
  </numFmts>
  <fonts count="5" x14ac:knownFonts="1">
    <font>
      <sz val="12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u/>
      <sz val="12"/>
      <color theme="10"/>
      <name val="ＭＳ Ｐゴシック"/>
      <family val="2"/>
      <charset val="128"/>
      <scheme val="minor"/>
    </font>
    <font>
      <u/>
      <sz val="12"/>
      <color theme="11"/>
      <name val="ＭＳ Ｐゴシック"/>
      <family val="2"/>
      <charset val="128"/>
      <scheme val="minor"/>
    </font>
    <font>
      <sz val="12"/>
      <color rgb="FF000000"/>
      <name val="ＭＳ Ｐゴシック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29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horizontal="right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quotePrefix="1" applyBorder="1" applyAlignment="1">
      <alignment horizontal="center"/>
    </xf>
    <xf numFmtId="0" fontId="0" fillId="0" borderId="1" xfId="0" applyBorder="1" applyAlignment="1">
      <alignment horizontal="right"/>
    </xf>
    <xf numFmtId="0" fontId="0" fillId="0" borderId="1" xfId="0" quotePrefix="1" applyBorder="1" applyAlignment="1">
      <alignment horizontal="center"/>
    </xf>
    <xf numFmtId="0" fontId="0" fillId="0" borderId="1" xfId="0" quotePrefix="1" applyBorder="1" applyAlignment="1">
      <alignment horizontal="right"/>
    </xf>
    <xf numFmtId="0" fontId="0" fillId="0" borderId="1" xfId="0" applyBorder="1"/>
    <xf numFmtId="176" fontId="0" fillId="0" borderId="1" xfId="0" applyNumberFormat="1" applyBorder="1"/>
    <xf numFmtId="0" fontId="4" fillId="0" borderId="1" xfId="0" applyFont="1" applyBorder="1"/>
    <xf numFmtId="176" fontId="0" fillId="2" borderId="1" xfId="0" applyNumberFormat="1" applyFill="1" applyBorder="1"/>
    <xf numFmtId="176" fontId="0" fillId="0" borderId="1" xfId="0" applyNumberFormat="1" applyFill="1" applyBorder="1"/>
    <xf numFmtId="0" fontId="0" fillId="2" borderId="1" xfId="0" applyFill="1" applyBorder="1"/>
    <xf numFmtId="0" fontId="4" fillId="2" borderId="1" xfId="0" applyFont="1" applyFill="1" applyBorder="1"/>
    <xf numFmtId="0" fontId="0" fillId="0" borderId="2" xfId="0" applyBorder="1" applyAlignment="1">
      <alignment horizontal="center"/>
    </xf>
    <xf numFmtId="177" fontId="0" fillId="0" borderId="1" xfId="0" quotePrefix="1" applyNumberFormat="1" applyBorder="1" applyAlignment="1">
      <alignment horizontal="right"/>
    </xf>
    <xf numFmtId="177" fontId="0" fillId="0" borderId="1" xfId="0" applyNumberFormat="1" applyBorder="1"/>
    <xf numFmtId="177" fontId="0" fillId="2" borderId="1" xfId="0" applyNumberFormat="1" applyFill="1" applyBorder="1"/>
    <xf numFmtId="177" fontId="0" fillId="0" borderId="0" xfId="0" applyNumberFormat="1"/>
    <xf numFmtId="177" fontId="0" fillId="0" borderId="4" xfId="0" applyNumberForma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quotePrefix="1" applyBorder="1" applyAlignment="1">
      <alignment horizontal="center"/>
    </xf>
    <xf numFmtId="178" fontId="0" fillId="0" borderId="1" xfId="0" applyNumberFormat="1" applyBorder="1" applyAlignment="1">
      <alignment horizontal="right"/>
    </xf>
    <xf numFmtId="178" fontId="0" fillId="0" borderId="1" xfId="0" applyNumberFormat="1" applyBorder="1"/>
    <xf numFmtId="178" fontId="0" fillId="2" borderId="1" xfId="0" applyNumberFormat="1" applyFill="1" applyBorder="1"/>
    <xf numFmtId="178" fontId="0" fillId="0" borderId="0" xfId="0" applyNumberFormat="1"/>
    <xf numFmtId="178" fontId="4" fillId="0" borderId="1" xfId="0" applyNumberFormat="1" applyFont="1" applyBorder="1"/>
    <xf numFmtId="178" fontId="4" fillId="2" borderId="1" xfId="0" applyNumberFormat="1" applyFont="1" applyFill="1" applyBorder="1"/>
    <xf numFmtId="0" fontId="0" fillId="0" borderId="0" xfId="0" quotePrefix="1"/>
    <xf numFmtId="0" fontId="0" fillId="0" borderId="1" xfId="0" applyBorder="1" applyAlignment="1">
      <alignment horizontal="center"/>
    </xf>
    <xf numFmtId="178" fontId="0" fillId="0" borderId="2" xfId="0" applyNumberFormat="1" applyBorder="1" applyAlignment="1">
      <alignment horizontal="center"/>
    </xf>
    <xf numFmtId="178" fontId="0" fillId="0" borderId="4" xfId="0" applyNumberForma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2" xfId="0" quotePrefix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1" xfId="0" quotePrefix="1" applyBorder="1" applyAlignment="1">
      <alignment horizontal="center"/>
    </xf>
    <xf numFmtId="0" fontId="0" fillId="0" borderId="0" xfId="0" quotePrefix="1" applyAlignment="1">
      <alignment horizontal="right"/>
    </xf>
  </cellXfs>
  <cellStyles count="229">
    <cellStyle name="ハイパーリンク" xfId="1" builtinId="8" hidden="1"/>
    <cellStyle name="ハイパーリンク" xfId="3" builtinId="8" hidden="1"/>
    <cellStyle name="ハイパーリンク" xfId="5" builtinId="8" hidden="1"/>
    <cellStyle name="ハイパーリンク" xfId="7" builtinId="8" hidden="1"/>
    <cellStyle name="ハイパーリンク" xfId="9" builtinId="8" hidden="1"/>
    <cellStyle name="ハイパーリンク" xfId="11" builtinId="8" hidden="1"/>
    <cellStyle name="ハイパーリンク" xfId="13" builtinId="8" hidden="1"/>
    <cellStyle name="ハイパーリンク" xfId="15" builtinId="8" hidden="1"/>
    <cellStyle name="ハイパーリンク" xfId="17" builtinId="8" hidden="1"/>
    <cellStyle name="ハイパーリンク" xfId="19" builtinId="8" hidden="1"/>
    <cellStyle name="ハイパーリンク" xfId="21" builtinId="8" hidden="1"/>
    <cellStyle name="ハイパーリンク" xfId="23" builtinId="8" hidden="1"/>
    <cellStyle name="ハイパーリンク" xfId="25" builtinId="8" hidden="1"/>
    <cellStyle name="ハイパーリンク" xfId="27" builtinId="8" hidden="1"/>
    <cellStyle name="ハイパーリンク" xfId="29" builtinId="8" hidden="1"/>
    <cellStyle name="ハイパーリンク" xfId="31" builtinId="8" hidden="1"/>
    <cellStyle name="ハイパーリンク" xfId="33" builtinId="8" hidden="1"/>
    <cellStyle name="ハイパーリンク" xfId="35" builtinId="8" hidden="1"/>
    <cellStyle name="ハイパーリンク" xfId="37" builtinId="8" hidden="1"/>
    <cellStyle name="ハイパーリンク" xfId="39" builtinId="8" hidden="1"/>
    <cellStyle name="ハイパーリンク" xfId="41" builtinId="8" hidden="1"/>
    <cellStyle name="ハイパーリンク" xfId="43" builtinId="8" hidden="1"/>
    <cellStyle name="ハイパーリンク" xfId="45" builtinId="8" hidden="1"/>
    <cellStyle name="ハイパーリンク" xfId="47" builtinId="8" hidden="1"/>
    <cellStyle name="ハイパーリンク" xfId="49" builtinId="8" hidden="1"/>
    <cellStyle name="ハイパーリンク" xfId="51" builtinId="8" hidden="1"/>
    <cellStyle name="ハイパーリンク" xfId="53" builtinId="8" hidden="1"/>
    <cellStyle name="ハイパーリンク" xfId="55" builtinId="8" hidden="1"/>
    <cellStyle name="ハイパーリンク" xfId="57" builtinId="8" hidden="1"/>
    <cellStyle name="ハイパーリンク" xfId="59" builtinId="8" hidden="1"/>
    <cellStyle name="ハイパーリンク" xfId="61" builtinId="8" hidden="1"/>
    <cellStyle name="ハイパーリンク" xfId="63" builtinId="8" hidden="1"/>
    <cellStyle name="ハイパーリンク" xfId="65" builtinId="8" hidden="1"/>
    <cellStyle name="ハイパーリンク" xfId="67" builtinId="8" hidden="1"/>
    <cellStyle name="ハイパーリンク" xfId="69" builtinId="8" hidden="1"/>
    <cellStyle name="ハイパーリンク" xfId="71" builtinId="8" hidden="1"/>
    <cellStyle name="ハイパーリンク" xfId="73" builtinId="8" hidden="1"/>
    <cellStyle name="ハイパーリンク" xfId="75" builtinId="8" hidden="1"/>
    <cellStyle name="ハイパーリンク" xfId="77" builtinId="8" hidden="1"/>
    <cellStyle name="ハイパーリンク" xfId="79" builtinId="8" hidden="1"/>
    <cellStyle name="ハイパーリンク" xfId="81" builtinId="8" hidden="1"/>
    <cellStyle name="ハイパーリンク" xfId="83" builtinId="8" hidden="1"/>
    <cellStyle name="ハイパーリンク" xfId="85" builtinId="8" hidden="1"/>
    <cellStyle name="ハイパーリンク" xfId="87" builtinId="8" hidden="1"/>
    <cellStyle name="ハイパーリンク" xfId="89" builtinId="8" hidden="1"/>
    <cellStyle name="ハイパーリンク" xfId="91" builtinId="8" hidden="1"/>
    <cellStyle name="ハイパーリンク" xfId="93" builtinId="8" hidden="1"/>
    <cellStyle name="ハイパーリンク" xfId="95" builtinId="8" hidden="1"/>
    <cellStyle name="ハイパーリンク" xfId="97" builtinId="8" hidden="1"/>
    <cellStyle name="ハイパーリンク" xfId="99" builtinId="8" hidden="1"/>
    <cellStyle name="ハイパーリンク" xfId="101" builtinId="8" hidden="1"/>
    <cellStyle name="ハイパーリンク" xfId="103" builtinId="8" hidden="1"/>
    <cellStyle name="ハイパーリンク" xfId="105" builtinId="8" hidden="1"/>
    <cellStyle name="ハイパーリンク" xfId="107" builtinId="8" hidden="1"/>
    <cellStyle name="ハイパーリンク" xfId="109" builtinId="8" hidden="1"/>
    <cellStyle name="ハイパーリンク" xfId="111" builtinId="8" hidden="1"/>
    <cellStyle name="ハイパーリンク" xfId="113" builtinId="8" hidden="1"/>
    <cellStyle name="ハイパーリンク" xfId="115" builtinId="8" hidden="1"/>
    <cellStyle name="ハイパーリンク" xfId="117" builtinId="8" hidden="1"/>
    <cellStyle name="ハイパーリンク" xfId="119" builtinId="8" hidden="1"/>
    <cellStyle name="ハイパーリンク" xfId="121" builtinId="8" hidden="1"/>
    <cellStyle name="ハイパーリンク" xfId="123" builtinId="8" hidden="1"/>
    <cellStyle name="ハイパーリンク" xfId="125" builtinId="8" hidden="1"/>
    <cellStyle name="ハイパーリンク" xfId="127" builtinId="8" hidden="1"/>
    <cellStyle name="ハイパーリンク" xfId="129" builtinId="8" hidden="1"/>
    <cellStyle name="ハイパーリンク" xfId="131" builtinId="8" hidden="1"/>
    <cellStyle name="ハイパーリンク" xfId="133" builtinId="8" hidden="1"/>
    <cellStyle name="ハイパーリンク" xfId="135" builtinId="8" hidden="1"/>
    <cellStyle name="ハイパーリンク" xfId="137" builtinId="8" hidden="1"/>
    <cellStyle name="ハイパーリンク" xfId="139" builtinId="8" hidden="1"/>
    <cellStyle name="ハイパーリンク" xfId="141" builtinId="8" hidden="1"/>
    <cellStyle name="ハイパーリンク" xfId="143" builtinId="8" hidden="1"/>
    <cellStyle name="ハイパーリンク" xfId="145" builtinId="8" hidden="1"/>
    <cellStyle name="ハイパーリンク" xfId="147" builtinId="8" hidden="1"/>
    <cellStyle name="ハイパーリンク" xfId="149" builtinId="8" hidden="1"/>
    <cellStyle name="ハイパーリンク" xfId="151" builtinId="8" hidden="1"/>
    <cellStyle name="ハイパーリンク" xfId="153" builtinId="8" hidden="1"/>
    <cellStyle name="ハイパーリンク" xfId="155" builtinId="8" hidden="1"/>
    <cellStyle name="ハイパーリンク" xfId="157" builtinId="8" hidden="1"/>
    <cellStyle name="ハイパーリンク" xfId="159" builtinId="8" hidden="1"/>
    <cellStyle name="ハイパーリンク" xfId="161" builtinId="8" hidden="1"/>
    <cellStyle name="ハイパーリンク" xfId="163" builtinId="8" hidden="1"/>
    <cellStyle name="ハイパーリンク" xfId="165" builtinId="8" hidden="1"/>
    <cellStyle name="ハイパーリンク" xfId="167" builtinId="8" hidden="1"/>
    <cellStyle name="ハイパーリンク" xfId="169" builtinId="8" hidden="1"/>
    <cellStyle name="ハイパーリンク" xfId="171" builtinId="8" hidden="1"/>
    <cellStyle name="ハイパーリンク" xfId="173" builtinId="8" hidden="1"/>
    <cellStyle name="ハイパーリンク" xfId="175" builtinId="8" hidden="1"/>
    <cellStyle name="ハイパーリンク" xfId="177" builtinId="8" hidden="1"/>
    <cellStyle name="ハイパーリンク" xfId="179" builtinId="8" hidden="1"/>
    <cellStyle name="ハイパーリンク" xfId="181" builtinId="8" hidden="1"/>
    <cellStyle name="ハイパーリンク" xfId="183" builtinId="8" hidden="1"/>
    <cellStyle name="ハイパーリンク" xfId="185" builtinId="8" hidden="1"/>
    <cellStyle name="ハイパーリンク" xfId="187" builtinId="8" hidden="1"/>
    <cellStyle name="ハイパーリンク" xfId="189" builtinId="8" hidden="1"/>
    <cellStyle name="ハイパーリンク" xfId="191" builtinId="8" hidden="1"/>
    <cellStyle name="ハイパーリンク" xfId="193" builtinId="8" hidden="1"/>
    <cellStyle name="ハイパーリンク" xfId="195" builtinId="8" hidden="1"/>
    <cellStyle name="ハイパーリンク" xfId="197" builtinId="8" hidden="1"/>
    <cellStyle name="ハイパーリンク" xfId="199" builtinId="8" hidden="1"/>
    <cellStyle name="ハイパーリンク" xfId="201" builtinId="8" hidden="1"/>
    <cellStyle name="ハイパーリンク" xfId="203" builtinId="8" hidden="1"/>
    <cellStyle name="ハイパーリンク" xfId="205" builtinId="8" hidden="1"/>
    <cellStyle name="ハイパーリンク" xfId="207" builtinId="8" hidden="1"/>
    <cellStyle name="ハイパーリンク" xfId="209" builtinId="8" hidden="1"/>
    <cellStyle name="ハイパーリンク" xfId="211" builtinId="8" hidden="1"/>
    <cellStyle name="ハイパーリンク" xfId="213" builtinId="8" hidden="1"/>
    <cellStyle name="ハイパーリンク" xfId="215" builtinId="8" hidden="1"/>
    <cellStyle name="ハイパーリンク" xfId="217" builtinId="8" hidden="1"/>
    <cellStyle name="ハイパーリンク" xfId="219" builtinId="8" hidden="1"/>
    <cellStyle name="ハイパーリンク" xfId="221" builtinId="8" hidden="1"/>
    <cellStyle name="ハイパーリンク" xfId="223" builtinId="8" hidden="1"/>
    <cellStyle name="ハイパーリンク" xfId="225" builtinId="8" hidden="1"/>
    <cellStyle name="ハイパーリンク" xfId="227" builtinId="8" hidden="1"/>
    <cellStyle name="標準" xfId="0" builtinId="0"/>
    <cellStyle name="表示済みのハイパーリンク" xfId="2" builtinId="9" hidden="1"/>
    <cellStyle name="表示済みのハイパーリンク" xfId="4" builtinId="9" hidden="1"/>
    <cellStyle name="表示済みのハイパーリンク" xfId="6" builtinId="9" hidden="1"/>
    <cellStyle name="表示済みのハイパーリンク" xfId="8" builtinId="9" hidden="1"/>
    <cellStyle name="表示済みのハイパーリンク" xfId="10" builtinId="9" hidden="1"/>
    <cellStyle name="表示済みのハイパーリンク" xfId="12" builtinId="9" hidden="1"/>
    <cellStyle name="表示済みのハイパーリンク" xfId="14" builtinId="9" hidden="1"/>
    <cellStyle name="表示済みのハイパーリンク" xfId="16" builtinId="9" hidden="1"/>
    <cellStyle name="表示済みのハイパーリンク" xfId="18" builtinId="9" hidden="1"/>
    <cellStyle name="表示済みのハイパーリンク" xfId="20" builtinId="9" hidden="1"/>
    <cellStyle name="表示済みのハイパーリンク" xfId="22" builtinId="9" hidden="1"/>
    <cellStyle name="表示済みのハイパーリンク" xfId="24" builtinId="9" hidden="1"/>
    <cellStyle name="表示済みのハイパーリンク" xfId="26" builtinId="9" hidden="1"/>
    <cellStyle name="表示済みのハイパーリンク" xfId="28" builtinId="9" hidden="1"/>
    <cellStyle name="表示済みのハイパーリンク" xfId="30" builtinId="9" hidden="1"/>
    <cellStyle name="表示済みのハイパーリンク" xfId="32" builtinId="9" hidden="1"/>
    <cellStyle name="表示済みのハイパーリンク" xfId="34" builtinId="9" hidden="1"/>
    <cellStyle name="表示済みのハイパーリンク" xfId="36" builtinId="9" hidden="1"/>
    <cellStyle name="表示済みのハイパーリンク" xfId="38" builtinId="9" hidden="1"/>
    <cellStyle name="表示済みのハイパーリンク" xfId="40" builtinId="9" hidden="1"/>
    <cellStyle name="表示済みのハイパーリンク" xfId="42" builtinId="9" hidden="1"/>
    <cellStyle name="表示済みのハイパーリンク" xfId="44" builtinId="9" hidden="1"/>
    <cellStyle name="表示済みのハイパーリンク" xfId="46" builtinId="9" hidden="1"/>
    <cellStyle name="表示済みのハイパーリンク" xfId="48" builtinId="9" hidden="1"/>
    <cellStyle name="表示済みのハイパーリンク" xfId="50" builtinId="9" hidden="1"/>
    <cellStyle name="表示済みのハイパーリンク" xfId="52" builtinId="9" hidden="1"/>
    <cellStyle name="表示済みのハイパーリンク" xfId="54" builtinId="9" hidden="1"/>
    <cellStyle name="表示済みのハイパーリンク" xfId="56" builtinId="9" hidden="1"/>
    <cellStyle name="表示済みのハイパーリンク" xfId="58" builtinId="9" hidden="1"/>
    <cellStyle name="表示済みのハイパーリンク" xfId="60" builtinId="9" hidden="1"/>
    <cellStyle name="表示済みのハイパーリンク" xfId="62" builtinId="9" hidden="1"/>
    <cellStyle name="表示済みのハイパーリンク" xfId="64" builtinId="9" hidden="1"/>
    <cellStyle name="表示済みのハイパーリンク" xfId="66" builtinId="9" hidden="1"/>
    <cellStyle name="表示済みのハイパーリンク" xfId="68" builtinId="9" hidden="1"/>
    <cellStyle name="表示済みのハイパーリンク" xfId="70" builtinId="9" hidden="1"/>
    <cellStyle name="表示済みのハイパーリンク" xfId="72" builtinId="9" hidden="1"/>
    <cellStyle name="表示済みのハイパーリンク" xfId="74" builtinId="9" hidden="1"/>
    <cellStyle name="表示済みのハイパーリンク" xfId="76" builtinId="9" hidden="1"/>
    <cellStyle name="表示済みのハイパーリンク" xfId="78" builtinId="9" hidden="1"/>
    <cellStyle name="表示済みのハイパーリンク" xfId="80" builtinId="9" hidden="1"/>
    <cellStyle name="表示済みのハイパーリンク" xfId="82" builtinId="9" hidden="1"/>
    <cellStyle name="表示済みのハイパーリンク" xfId="84" builtinId="9" hidden="1"/>
    <cellStyle name="表示済みのハイパーリンク" xfId="86" builtinId="9" hidden="1"/>
    <cellStyle name="表示済みのハイパーリンク" xfId="88" builtinId="9" hidden="1"/>
    <cellStyle name="表示済みのハイパーリンク" xfId="90" builtinId="9" hidden="1"/>
    <cellStyle name="表示済みのハイパーリンク" xfId="92" builtinId="9" hidden="1"/>
    <cellStyle name="表示済みのハイパーリンク" xfId="94" builtinId="9" hidden="1"/>
    <cellStyle name="表示済みのハイパーリンク" xfId="96" builtinId="9" hidden="1"/>
    <cellStyle name="表示済みのハイパーリンク" xfId="98" builtinId="9" hidden="1"/>
    <cellStyle name="表示済みのハイパーリンク" xfId="100" builtinId="9" hidden="1"/>
    <cellStyle name="表示済みのハイパーリンク" xfId="102" builtinId="9" hidden="1"/>
    <cellStyle name="表示済みのハイパーリンク" xfId="104" builtinId="9" hidden="1"/>
    <cellStyle name="表示済みのハイパーリンク" xfId="106" builtinId="9" hidden="1"/>
    <cellStyle name="表示済みのハイパーリンク" xfId="108" builtinId="9" hidden="1"/>
    <cellStyle name="表示済みのハイパーリンク" xfId="110" builtinId="9" hidden="1"/>
    <cellStyle name="表示済みのハイパーリンク" xfId="112" builtinId="9" hidden="1"/>
    <cellStyle name="表示済みのハイパーリンク" xfId="114" builtinId="9" hidden="1"/>
    <cellStyle name="表示済みのハイパーリンク" xfId="116" builtinId="9" hidden="1"/>
    <cellStyle name="表示済みのハイパーリンク" xfId="118" builtinId="9" hidden="1"/>
    <cellStyle name="表示済みのハイパーリンク" xfId="120" builtinId="9" hidden="1"/>
    <cellStyle name="表示済みのハイパーリンク" xfId="122" builtinId="9" hidden="1"/>
    <cellStyle name="表示済みのハイパーリンク" xfId="124" builtinId="9" hidden="1"/>
    <cellStyle name="表示済みのハイパーリンク" xfId="126" builtinId="9" hidden="1"/>
    <cellStyle name="表示済みのハイパーリンク" xfId="128" builtinId="9" hidden="1"/>
    <cellStyle name="表示済みのハイパーリンク" xfId="130" builtinId="9" hidden="1"/>
    <cellStyle name="表示済みのハイパーリンク" xfId="132" builtinId="9" hidden="1"/>
    <cellStyle name="表示済みのハイパーリンク" xfId="134" builtinId="9" hidden="1"/>
    <cellStyle name="表示済みのハイパーリンク" xfId="136" builtinId="9" hidden="1"/>
    <cellStyle name="表示済みのハイパーリンク" xfId="138" builtinId="9" hidden="1"/>
    <cellStyle name="表示済みのハイパーリンク" xfId="140" builtinId="9" hidden="1"/>
    <cellStyle name="表示済みのハイパーリンク" xfId="142" builtinId="9" hidden="1"/>
    <cellStyle name="表示済みのハイパーリンク" xfId="144" builtinId="9" hidden="1"/>
    <cellStyle name="表示済みのハイパーリンク" xfId="146" builtinId="9" hidden="1"/>
    <cellStyle name="表示済みのハイパーリンク" xfId="148" builtinId="9" hidden="1"/>
    <cellStyle name="表示済みのハイパーリンク" xfId="150" builtinId="9" hidden="1"/>
    <cellStyle name="表示済みのハイパーリンク" xfId="152" builtinId="9" hidden="1"/>
    <cellStyle name="表示済みのハイパーリンク" xfId="154" builtinId="9" hidden="1"/>
    <cellStyle name="表示済みのハイパーリンク" xfId="156" builtinId="9" hidden="1"/>
    <cellStyle name="表示済みのハイパーリンク" xfId="158" builtinId="9" hidden="1"/>
    <cellStyle name="表示済みのハイパーリンク" xfId="160" builtinId="9" hidden="1"/>
    <cellStyle name="表示済みのハイパーリンク" xfId="162" builtinId="9" hidden="1"/>
    <cellStyle name="表示済みのハイパーリンク" xfId="164" builtinId="9" hidden="1"/>
    <cellStyle name="表示済みのハイパーリンク" xfId="166" builtinId="9" hidden="1"/>
    <cellStyle name="表示済みのハイパーリンク" xfId="168" builtinId="9" hidden="1"/>
    <cellStyle name="表示済みのハイパーリンク" xfId="170" builtinId="9" hidden="1"/>
    <cellStyle name="表示済みのハイパーリンク" xfId="172" builtinId="9" hidden="1"/>
    <cellStyle name="表示済みのハイパーリンク" xfId="174" builtinId="9" hidden="1"/>
    <cellStyle name="表示済みのハイパーリンク" xfId="176" builtinId="9" hidden="1"/>
    <cellStyle name="表示済みのハイパーリンク" xfId="178" builtinId="9" hidden="1"/>
    <cellStyle name="表示済みのハイパーリンク" xfId="180" builtinId="9" hidden="1"/>
    <cellStyle name="表示済みのハイパーリンク" xfId="182" builtinId="9" hidden="1"/>
    <cellStyle name="表示済みのハイパーリンク" xfId="184" builtinId="9" hidden="1"/>
    <cellStyle name="表示済みのハイパーリンク" xfId="186" builtinId="9" hidden="1"/>
    <cellStyle name="表示済みのハイパーリンク" xfId="188" builtinId="9" hidden="1"/>
    <cellStyle name="表示済みのハイパーリンク" xfId="190" builtinId="9" hidden="1"/>
    <cellStyle name="表示済みのハイパーリンク" xfId="192" builtinId="9" hidden="1"/>
    <cellStyle name="表示済みのハイパーリンク" xfId="194" builtinId="9" hidden="1"/>
    <cellStyle name="表示済みのハイパーリンク" xfId="196" builtinId="9" hidden="1"/>
    <cellStyle name="表示済みのハイパーリンク" xfId="198" builtinId="9" hidden="1"/>
    <cellStyle name="表示済みのハイパーリンク" xfId="200" builtinId="9" hidden="1"/>
    <cellStyle name="表示済みのハイパーリンク" xfId="202" builtinId="9" hidden="1"/>
    <cellStyle name="表示済みのハイパーリンク" xfId="204" builtinId="9" hidden="1"/>
    <cellStyle name="表示済みのハイパーリンク" xfId="206" builtinId="9" hidden="1"/>
    <cellStyle name="表示済みのハイパーリンク" xfId="208" builtinId="9" hidden="1"/>
    <cellStyle name="表示済みのハイパーリンク" xfId="210" builtinId="9" hidden="1"/>
    <cellStyle name="表示済みのハイパーリンク" xfId="212" builtinId="9" hidden="1"/>
    <cellStyle name="表示済みのハイパーリンク" xfId="214" builtinId="9" hidden="1"/>
    <cellStyle name="表示済みのハイパーリンク" xfId="216" builtinId="9" hidden="1"/>
    <cellStyle name="表示済みのハイパーリンク" xfId="218" builtinId="9" hidden="1"/>
    <cellStyle name="表示済みのハイパーリンク" xfId="220" builtinId="9" hidden="1"/>
    <cellStyle name="表示済みのハイパーリンク" xfId="222" builtinId="9" hidden="1"/>
    <cellStyle name="表示済みのハイパーリンク" xfId="224" builtinId="9" hidden="1"/>
    <cellStyle name="表示済みのハイパーリンク" xfId="226" builtinId="9" hidden="1"/>
    <cellStyle name="表示済みのハイパーリンク" xfId="228" builtinId="9" hidden="1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theme" Target="theme/theme1.xml"/><Relationship Id="rId7" Type="http://schemas.openxmlformats.org/officeDocument/2006/relationships/styles" Target="styles.xml"/><Relationship Id="rId8" Type="http://schemas.openxmlformats.org/officeDocument/2006/relationships/sharedStrings" Target="sharedStrings.xml"/><Relationship Id="rId9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'南支点-北平面2支点'!$G$1:$G$2</c:f>
              <c:strCache>
                <c:ptCount val="1"/>
                <c:pt idx="0">
                  <c:v>時刻 [分]</c:v>
                </c:pt>
              </c:strCache>
            </c:strRef>
          </c:tx>
          <c:spPr>
            <a:ln w="12700"/>
          </c:spPr>
          <c:val>
            <c:numRef>
              <c:f>'南支点-北平面2支点'!$G$3:$G$67</c:f>
              <c:numCache>
                <c:formatCode>General</c:formatCode>
                <c:ptCount val="65"/>
                <c:pt idx="0">
                  <c:v>-32.0</c:v>
                </c:pt>
                <c:pt idx="1">
                  <c:v>-31.0</c:v>
                </c:pt>
                <c:pt idx="2">
                  <c:v>-30.0</c:v>
                </c:pt>
                <c:pt idx="3">
                  <c:v>-29.0</c:v>
                </c:pt>
                <c:pt idx="4">
                  <c:v>-28.0</c:v>
                </c:pt>
                <c:pt idx="5">
                  <c:v>-27.0</c:v>
                </c:pt>
                <c:pt idx="6">
                  <c:v>-26.0</c:v>
                </c:pt>
                <c:pt idx="7">
                  <c:v>-25.0</c:v>
                </c:pt>
                <c:pt idx="8">
                  <c:v>-24.0</c:v>
                </c:pt>
                <c:pt idx="9">
                  <c:v>-23.0</c:v>
                </c:pt>
                <c:pt idx="10">
                  <c:v>-22.0</c:v>
                </c:pt>
                <c:pt idx="11">
                  <c:v>-21.0</c:v>
                </c:pt>
                <c:pt idx="12">
                  <c:v>-20.0</c:v>
                </c:pt>
                <c:pt idx="13">
                  <c:v>-19.0</c:v>
                </c:pt>
                <c:pt idx="14">
                  <c:v>-18.0</c:v>
                </c:pt>
                <c:pt idx="15">
                  <c:v>-17.0</c:v>
                </c:pt>
                <c:pt idx="16">
                  <c:v>-16.0</c:v>
                </c:pt>
                <c:pt idx="17">
                  <c:v>-15.0</c:v>
                </c:pt>
                <c:pt idx="18">
                  <c:v>-14.0</c:v>
                </c:pt>
                <c:pt idx="19">
                  <c:v>-13.0</c:v>
                </c:pt>
                <c:pt idx="20">
                  <c:v>-12.0</c:v>
                </c:pt>
                <c:pt idx="21">
                  <c:v>-11.0</c:v>
                </c:pt>
                <c:pt idx="22">
                  <c:v>-10.0</c:v>
                </c:pt>
                <c:pt idx="23">
                  <c:v>-9.0</c:v>
                </c:pt>
                <c:pt idx="24">
                  <c:v>-8.0</c:v>
                </c:pt>
                <c:pt idx="25">
                  <c:v>-7.0</c:v>
                </c:pt>
                <c:pt idx="26">
                  <c:v>-6.0</c:v>
                </c:pt>
                <c:pt idx="27">
                  <c:v>-5.0</c:v>
                </c:pt>
                <c:pt idx="28">
                  <c:v>-4.0</c:v>
                </c:pt>
                <c:pt idx="29">
                  <c:v>-3.0</c:v>
                </c:pt>
                <c:pt idx="30">
                  <c:v>-2.0</c:v>
                </c:pt>
                <c:pt idx="31">
                  <c:v>-1.0</c:v>
                </c:pt>
                <c:pt idx="32">
                  <c:v>0.0</c:v>
                </c:pt>
                <c:pt idx="33">
                  <c:v>1.0</c:v>
                </c:pt>
                <c:pt idx="34">
                  <c:v>2.0</c:v>
                </c:pt>
                <c:pt idx="35">
                  <c:v>3.0</c:v>
                </c:pt>
                <c:pt idx="36">
                  <c:v>4.0</c:v>
                </c:pt>
                <c:pt idx="37">
                  <c:v>5.0</c:v>
                </c:pt>
                <c:pt idx="38">
                  <c:v>6.0</c:v>
                </c:pt>
                <c:pt idx="39">
                  <c:v>7.0</c:v>
                </c:pt>
                <c:pt idx="40">
                  <c:v>8.0</c:v>
                </c:pt>
                <c:pt idx="41">
                  <c:v>9.0</c:v>
                </c:pt>
                <c:pt idx="42">
                  <c:v>10.0</c:v>
                </c:pt>
                <c:pt idx="43">
                  <c:v>11.0</c:v>
                </c:pt>
                <c:pt idx="44">
                  <c:v>12.0</c:v>
                </c:pt>
                <c:pt idx="45">
                  <c:v>13.0</c:v>
                </c:pt>
                <c:pt idx="46">
                  <c:v>14.0</c:v>
                </c:pt>
                <c:pt idx="47">
                  <c:v>15.0</c:v>
                </c:pt>
                <c:pt idx="48">
                  <c:v>16.0</c:v>
                </c:pt>
                <c:pt idx="49">
                  <c:v>17.0</c:v>
                </c:pt>
                <c:pt idx="50">
                  <c:v>18.0</c:v>
                </c:pt>
                <c:pt idx="51">
                  <c:v>19.0</c:v>
                </c:pt>
                <c:pt idx="52">
                  <c:v>20.0</c:v>
                </c:pt>
                <c:pt idx="53">
                  <c:v>21.0</c:v>
                </c:pt>
                <c:pt idx="54">
                  <c:v>22.0</c:v>
                </c:pt>
                <c:pt idx="55">
                  <c:v>23.0</c:v>
                </c:pt>
                <c:pt idx="56">
                  <c:v>24.0</c:v>
                </c:pt>
                <c:pt idx="57">
                  <c:v>25.0</c:v>
                </c:pt>
                <c:pt idx="58">
                  <c:v>26.0</c:v>
                </c:pt>
                <c:pt idx="59">
                  <c:v>27.0</c:v>
                </c:pt>
                <c:pt idx="60">
                  <c:v>28.0</c:v>
                </c:pt>
                <c:pt idx="61">
                  <c:v>29.0</c:v>
                </c:pt>
                <c:pt idx="62">
                  <c:v>30.0</c:v>
                </c:pt>
                <c:pt idx="63">
                  <c:v>31.0</c:v>
                </c:pt>
                <c:pt idx="64">
                  <c:v>32.0</c:v>
                </c:pt>
              </c:numCache>
            </c:numRef>
          </c:val>
          <c:smooth val="0"/>
        </c:ser>
        <c:ser>
          <c:idx val="10"/>
          <c:order val="1"/>
          <c:tx>
            <c:strRef>
              <c:f>'南支点-北平面'!$K$1:$K$2</c:f>
              <c:strCache>
                <c:ptCount val="1"/>
                <c:pt idx="0">
                  <c:v>頂点A r</c:v>
                </c:pt>
              </c:strCache>
            </c:strRef>
          </c:tx>
          <c:val>
            <c:numRef>
              <c:f>'南支点-北平面'!$K$3:$K$67</c:f>
            </c:numRef>
          </c:val>
          <c:smooth val="0"/>
        </c:ser>
        <c:ser>
          <c:idx val="11"/>
          <c:order val="2"/>
          <c:tx>
            <c:strRef>
              <c:f>'南支点-北平面'!$L$1:$L$2</c:f>
              <c:strCache>
                <c:ptCount val="1"/>
                <c:pt idx="0">
                  <c:v>頂点A t0</c:v>
                </c:pt>
              </c:strCache>
            </c:strRef>
          </c:tx>
          <c:val>
            <c:numRef>
              <c:f>'南支点-北平面'!$L$3:$L$67</c:f>
            </c:numRef>
          </c:val>
          <c:smooth val="0"/>
        </c:ser>
        <c:ser>
          <c:idx val="15"/>
          <c:order val="3"/>
          <c:tx>
            <c:strRef>
              <c:f>'南支点-北平面'!$P$1:$P$2</c:f>
              <c:strCache>
                <c:ptCount val="1"/>
                <c:pt idx="0">
                  <c:v>頂点C a</c:v>
                </c:pt>
              </c:strCache>
            </c:strRef>
          </c:tx>
          <c:val>
            <c:numRef>
              <c:f>'南支点-北平面'!$P$3:$P$67</c:f>
            </c:numRef>
          </c:val>
          <c:smooth val="0"/>
        </c:ser>
        <c:ser>
          <c:idx val="16"/>
          <c:order val="4"/>
          <c:tx>
            <c:strRef>
              <c:f>'南支点-北平面'!$Q$1:$Q$2</c:f>
              <c:strCache>
                <c:ptCount val="1"/>
                <c:pt idx="0">
                  <c:v>頂点C b</c:v>
                </c:pt>
              </c:strCache>
            </c:strRef>
          </c:tx>
          <c:val>
            <c:numRef>
              <c:f>'南支点-北平面'!$Q$3:$Q$67</c:f>
            </c:numRef>
          </c:val>
          <c:smooth val="0"/>
        </c:ser>
        <c:ser>
          <c:idx val="17"/>
          <c:order val="5"/>
          <c:tx>
            <c:strRef>
              <c:f>'南支点-北平面'!$R$1:$R$2</c:f>
              <c:strCache>
                <c:ptCount val="1"/>
                <c:pt idx="0">
                  <c:v>頂点C c</c:v>
                </c:pt>
              </c:strCache>
            </c:strRef>
          </c:tx>
          <c:val>
            <c:numRef>
              <c:f>'南支点-北平面'!$R$3:$R$67</c:f>
            </c:numRef>
          </c:val>
          <c:smooth val="0"/>
        </c:ser>
        <c:ser>
          <c:idx val="18"/>
          <c:order val="6"/>
          <c:tx>
            <c:strRef>
              <c:f>'南支点-北平面'!$S$1:$S$2</c:f>
              <c:strCache>
                <c:ptCount val="1"/>
                <c:pt idx="0">
                  <c:v>頂点C sin(u)</c:v>
                </c:pt>
              </c:strCache>
            </c:strRef>
          </c:tx>
          <c:val>
            <c:numRef>
              <c:f>'南支点-北平面'!$S$3:$S$67</c:f>
            </c:numRef>
          </c:val>
          <c:smooth val="0"/>
        </c:ser>
        <c:ser>
          <c:idx val="19"/>
          <c:order val="7"/>
          <c:tx>
            <c:strRef>
              <c:f>'南支点-北平面'!$T$1:$T$2</c:f>
              <c:strCache>
                <c:ptCount val="1"/>
                <c:pt idx="0">
                  <c:v>頂点C sin(u)</c:v>
                </c:pt>
              </c:strCache>
            </c:strRef>
          </c:tx>
          <c:val>
            <c:numRef>
              <c:f>'南支点-北平面'!$T$3:$T$67</c:f>
            </c:numRef>
          </c:val>
          <c:smooth val="0"/>
        </c:ser>
        <c:ser>
          <c:idx val="20"/>
          <c:order val="8"/>
          <c:tx>
            <c:strRef>
              <c:f>'南支点-北平面'!$U$1:$U$2</c:f>
              <c:strCache>
                <c:ptCount val="1"/>
                <c:pt idx="0">
                  <c:v>頂点C cos(u)</c:v>
                </c:pt>
              </c:strCache>
            </c:strRef>
          </c:tx>
          <c:val>
            <c:numRef>
              <c:f>'南支点-北平面'!$U$3:$U$67</c:f>
            </c:numRef>
          </c:val>
          <c:smooth val="0"/>
        </c:ser>
        <c:ser>
          <c:idx val="21"/>
          <c:order val="9"/>
          <c:tx>
            <c:strRef>
              <c:f>'南支点-北平面'!$V$1:$V$2</c:f>
              <c:strCache>
                <c:ptCount val="1"/>
                <c:pt idx="0">
                  <c:v>頂点C cos(u)</c:v>
                </c:pt>
              </c:strCache>
            </c:strRef>
          </c:tx>
          <c:val>
            <c:numRef>
              <c:f>'南支点-北平面'!$V$3:$V$67</c:f>
            </c:numRef>
          </c:val>
          <c:smooth val="0"/>
        </c:ser>
        <c:ser>
          <c:idx val="28"/>
          <c:order val="10"/>
          <c:tx>
            <c:strRef>
              <c:f>'南支点-北平面'!$AC$1:$AC$2</c:f>
              <c:strCache>
                <c:ptCount val="1"/>
                <c:pt idx="0">
                  <c:v>Vector AB |AB|</c:v>
                </c:pt>
              </c:strCache>
            </c:strRef>
          </c:tx>
          <c:val>
            <c:numRef>
              <c:f>'南支点-北平面'!$AC$3:$AC$67</c:f>
            </c:numRef>
          </c:val>
          <c:smooth val="0"/>
        </c:ser>
        <c:ser>
          <c:idx val="32"/>
          <c:order val="11"/>
          <c:tx>
            <c:strRef>
              <c:f>'南支点-北平面'!$AG$1:$AG$2</c:f>
              <c:strCache>
                <c:ptCount val="1"/>
                <c:pt idx="0">
                  <c:v>Vector AC |AC|</c:v>
                </c:pt>
              </c:strCache>
            </c:strRef>
          </c:tx>
          <c:val>
            <c:numRef>
              <c:f>'南支点-北平面'!$AG$3:$AG$67</c:f>
            </c:numRef>
          </c:val>
          <c:smooth val="0"/>
        </c:ser>
        <c:ser>
          <c:idx val="36"/>
          <c:order val="12"/>
          <c:tx>
            <c:strRef>
              <c:f>'南支点-北平面'!$AK$1:$AK$2</c:f>
              <c:strCache>
                <c:ptCount val="1"/>
                <c:pt idx="0">
                  <c:v>Vector BC |BC|</c:v>
                </c:pt>
              </c:strCache>
            </c:strRef>
          </c:tx>
          <c:val>
            <c:numRef>
              <c:f>'南支点-北平面'!$AK$3:$AK$67</c:f>
            </c:numRef>
          </c:val>
          <c:smooth val="0"/>
        </c:ser>
        <c:ser>
          <c:idx val="40"/>
          <c:order val="13"/>
          <c:tx>
            <c:strRef>
              <c:f>'南支点-北平面'!$AO$1:$AO$2</c:f>
              <c:strCache>
                <c:ptCount val="1"/>
                <c:pt idx="0">
                  <c:v>架台法線 Vector for ABC |Normal|</c:v>
                </c:pt>
              </c:strCache>
            </c:strRef>
          </c:tx>
          <c:val>
            <c:numRef>
              <c:f>'南支点-北平面'!$AO$3:$AO$67</c:f>
            </c:numRef>
          </c:val>
          <c:smooth val="0"/>
        </c:ser>
        <c:ser>
          <c:idx val="44"/>
          <c:order val="14"/>
          <c:tx>
            <c:strRef>
              <c:f>'南支点-北平面'!$AS$1:$AS$2</c:f>
              <c:strCache>
                <c:ptCount val="1"/>
                <c:pt idx="0">
                  <c:v>架台極軸Vector |Normal|</c:v>
                </c:pt>
              </c:strCache>
            </c:strRef>
          </c:tx>
          <c:val>
            <c:numRef>
              <c:f>'南支点-北平面'!$AS$3:$AS$67</c:f>
            </c:numRef>
          </c:val>
          <c:smooth val="0"/>
        </c:ser>
        <c:ser>
          <c:idx val="48"/>
          <c:order val="15"/>
          <c:tx>
            <c:strRef>
              <c:f>'南支点-北平面'!$AW$1:$AW$2</c:f>
              <c:strCache>
                <c:ptCount val="1"/>
                <c:pt idx="0">
                  <c:v>cos</c:v>
                </c:pt>
              </c:strCache>
            </c:strRef>
          </c:tx>
          <c:val>
            <c:numRef>
              <c:f>'南支点-北平面'!$AW$3:$AW$67</c:f>
            </c:numRef>
          </c:val>
          <c:smooth val="0"/>
        </c:ser>
        <c:ser>
          <c:idx val="49"/>
          <c:order val="16"/>
          <c:tx>
            <c:strRef>
              <c:f>'南支点-北平面'!$AX$1:$AX$2</c:f>
              <c:strCache>
                <c:ptCount val="1"/>
                <c:pt idx="0">
                  <c:v>sin</c:v>
                </c:pt>
              </c:strCache>
            </c:strRef>
          </c:tx>
          <c:val>
            <c:numRef>
              <c:f>'南支点-北平面'!$AX$3:$AX$67</c:f>
            </c:numRef>
          </c:val>
          <c:smooth val="0"/>
        </c:ser>
        <c:ser>
          <c:idx val="51"/>
          <c:order val="17"/>
          <c:tx>
            <c:strRef>
              <c:f>'南支点-北平面2支点'!$BJ$1:$BJ$2</c:f>
              <c:strCache>
                <c:ptCount val="1"/>
                <c:pt idx="0">
                  <c:v>極軸 Error [Arcmin]</c:v>
                </c:pt>
              </c:strCache>
            </c:strRef>
          </c:tx>
          <c:spPr>
            <a:ln w="12700"/>
          </c:spPr>
          <c:val>
            <c:numRef>
              <c:f>'南支点-北平面2支点'!$BJ$3:$BJ$67</c:f>
              <c:numCache>
                <c:formatCode>0.00_ </c:formatCode>
                <c:ptCount val="65"/>
                <c:pt idx="0">
                  <c:v>2.827805704126035</c:v>
                </c:pt>
                <c:pt idx="1">
                  <c:v>2.242319221937491</c:v>
                </c:pt>
                <c:pt idx="2">
                  <c:v>1.689259867154923</c:v>
                </c:pt>
                <c:pt idx="3">
                  <c:v>1.168577600719603</c:v>
                </c:pt>
                <c:pt idx="4">
                  <c:v>0.680224471468837</c:v>
                </c:pt>
                <c:pt idx="5">
                  <c:v>0.224154598798654</c:v>
                </c:pt>
                <c:pt idx="6">
                  <c:v>0.199675888848969</c:v>
                </c:pt>
                <c:pt idx="7">
                  <c:v>0.591308736049353</c:v>
                </c:pt>
                <c:pt idx="8">
                  <c:v>0.95078375745812</c:v>
                </c:pt>
                <c:pt idx="9">
                  <c:v>1.278138705282847</c:v>
                </c:pt>
                <c:pt idx="10">
                  <c:v>1.573409351102871</c:v>
                </c:pt>
                <c:pt idx="11">
                  <c:v>1.836629483512029</c:v>
                </c:pt>
                <c:pt idx="12">
                  <c:v>2.06783091925222</c:v>
                </c:pt>
                <c:pt idx="13">
                  <c:v>2.267043518851263</c:v>
                </c:pt>
                <c:pt idx="14">
                  <c:v>2.434295200093438</c:v>
                </c:pt>
                <c:pt idx="15">
                  <c:v>2.569611945708282</c:v>
                </c:pt>
                <c:pt idx="16">
                  <c:v>2.673017819684123</c:v>
                </c:pt>
                <c:pt idx="17">
                  <c:v>2.744534977306304</c:v>
                </c:pt>
                <c:pt idx="18">
                  <c:v>2.784183677295202</c:v>
                </c:pt>
                <c:pt idx="19">
                  <c:v>2.79198229161426</c:v>
                </c:pt>
                <c:pt idx="20">
                  <c:v>2.767947319041789</c:v>
                </c:pt>
                <c:pt idx="21">
                  <c:v>2.712093393804219</c:v>
                </c:pt>
                <c:pt idx="22">
                  <c:v>2.62443329573186</c:v>
                </c:pt>
                <c:pt idx="23">
                  <c:v>2.504977965402725</c:v>
                </c:pt>
                <c:pt idx="24">
                  <c:v>2.353736506088381</c:v>
                </c:pt>
                <c:pt idx="25">
                  <c:v>2.170716202985583</c:v>
                </c:pt>
                <c:pt idx="26">
                  <c:v>1.955922526761764</c:v>
                </c:pt>
                <c:pt idx="27">
                  <c:v>1.709359145310939</c:v>
                </c:pt>
                <c:pt idx="28">
                  <c:v>1.431027931725602</c:v>
                </c:pt>
                <c:pt idx="29">
                  <c:v>1.120928979112996</c:v>
                </c:pt>
                <c:pt idx="30">
                  <c:v>0.779060599250341</c:v>
                </c:pt>
                <c:pt idx="31">
                  <c:v>0.405419339268578</c:v>
                </c:pt>
                <c:pt idx="32">
                  <c:v>0.0</c:v>
                </c:pt>
                <c:pt idx="33">
                  <c:v>0.421252420792285</c:v>
                </c:pt>
                <c:pt idx="34">
                  <c:v>0.809486247824136</c:v>
                </c:pt>
                <c:pt idx="35">
                  <c:v>1.164707274352624</c:v>
                </c:pt>
                <c:pt idx="36">
                  <c:v>1.486919300290434</c:v>
                </c:pt>
                <c:pt idx="37">
                  <c:v>1.776124155088346</c:v>
                </c:pt>
                <c:pt idx="38">
                  <c:v>2.032321701688651</c:v>
                </c:pt>
                <c:pt idx="39">
                  <c:v>2.255509850001762</c:v>
                </c:pt>
                <c:pt idx="40">
                  <c:v>2.445684560130101</c:v>
                </c:pt>
                <c:pt idx="41">
                  <c:v>2.602839849886922</c:v>
                </c:pt>
                <c:pt idx="42">
                  <c:v>2.726967810186228</c:v>
                </c:pt>
                <c:pt idx="43">
                  <c:v>2.818058604630231</c:v>
                </c:pt>
                <c:pt idx="44">
                  <c:v>2.876100483846204</c:v>
                </c:pt>
                <c:pt idx="45">
                  <c:v>2.901079790009573</c:v>
                </c:pt>
                <c:pt idx="46">
                  <c:v>2.892980965146737</c:v>
                </c:pt>
                <c:pt idx="47">
                  <c:v>2.851786556073252</c:v>
                </c:pt>
                <c:pt idx="48">
                  <c:v>2.777477228839594</c:v>
                </c:pt>
                <c:pt idx="49">
                  <c:v>2.670031765013602</c:v>
                </c:pt>
                <c:pt idx="50">
                  <c:v>2.529427078497578</c:v>
                </c:pt>
                <c:pt idx="51">
                  <c:v>2.355638216158512</c:v>
                </c:pt>
                <c:pt idx="52">
                  <c:v>2.148638364563827</c:v>
                </c:pt>
                <c:pt idx="53">
                  <c:v>1.908398864579306</c:v>
                </c:pt>
                <c:pt idx="54">
                  <c:v>1.634889203649209</c:v>
                </c:pt>
                <c:pt idx="55">
                  <c:v>1.328077032717977</c:v>
                </c:pt>
                <c:pt idx="56">
                  <c:v>0.987928173046091</c:v>
                </c:pt>
                <c:pt idx="57">
                  <c:v>0.614406612013124</c:v>
                </c:pt>
                <c:pt idx="58">
                  <c:v>0.207474521885177</c:v>
                </c:pt>
                <c:pt idx="59">
                  <c:v>0.232907756466765</c:v>
                </c:pt>
                <c:pt idx="60">
                  <c:v>0.706781657198688</c:v>
                </c:pt>
                <c:pt idx="61">
                  <c:v>1.214190460317418</c:v>
                </c:pt>
                <c:pt idx="62">
                  <c:v>1.755179219181961</c:v>
                </c:pt>
                <c:pt idx="63">
                  <c:v>2.329794788936166</c:v>
                </c:pt>
                <c:pt idx="64">
                  <c:v>2.938085811561758</c:v>
                </c:pt>
              </c:numCache>
            </c:numRef>
          </c:val>
          <c:smooth val="0"/>
        </c:ser>
        <c:ser>
          <c:idx val="55"/>
          <c:order val="18"/>
          <c:tx>
            <c:strRef>
              <c:f>'南支点-北平面'!$BD$1:$BD$2</c:f>
              <c:strCache>
                <c:ptCount val="1"/>
                <c:pt idx="0">
                  <c:v>架台時角 Vector |Hour|</c:v>
                </c:pt>
              </c:strCache>
            </c:strRef>
          </c:tx>
          <c:val>
            <c:numRef>
              <c:f>'南支点-北平面'!$BD$3:$BD$67</c:f>
            </c:numRef>
          </c:val>
          <c:smooth val="0"/>
        </c:ser>
        <c:ser>
          <c:idx val="56"/>
          <c:order val="19"/>
          <c:tx>
            <c:strRef>
              <c:f>'南支点-北平面'!$BE$1:$BE$2</c:f>
              <c:strCache>
                <c:ptCount val="1"/>
                <c:pt idx="0">
                  <c:v>cos</c:v>
                </c:pt>
              </c:strCache>
            </c:strRef>
          </c:tx>
          <c:val>
            <c:numRef>
              <c:f>'南支点-北平面'!$BE$3:$BE$67</c:f>
            </c:numRef>
          </c:val>
          <c:smooth val="0"/>
        </c:ser>
        <c:ser>
          <c:idx val="57"/>
          <c:order val="20"/>
          <c:tx>
            <c:strRef>
              <c:f>'南支点-北平面'!$BF$1:$BF$2</c:f>
              <c:strCache>
                <c:ptCount val="1"/>
                <c:pt idx="0">
                  <c:v>sin</c:v>
                </c:pt>
              </c:strCache>
            </c:strRef>
          </c:tx>
          <c:val>
            <c:numRef>
              <c:f>'南支点-北平面'!$BF$3:$BF$67</c:f>
            </c:numRef>
          </c:val>
          <c:smooth val="0"/>
        </c:ser>
        <c:ser>
          <c:idx val="60"/>
          <c:order val="21"/>
          <c:tx>
            <c:strRef>
              <c:f>'南支点-北平面2支点'!$BS$1:$BS$2</c:f>
              <c:strCache>
                <c:ptCount val="1"/>
                <c:pt idx="0">
                  <c:v>時角 / Error [Sec]</c:v>
                </c:pt>
              </c:strCache>
            </c:strRef>
          </c:tx>
          <c:spPr>
            <a:ln w="12700"/>
          </c:spPr>
          <c:val>
            <c:numRef>
              <c:f>'南支点-北平面2支点'!$BS$3:$BS$67</c:f>
              <c:numCache>
                <c:formatCode>0.00000_ </c:formatCode>
                <c:ptCount val="65"/>
                <c:pt idx="0">
                  <c:v>5.080171459499638</c:v>
                </c:pt>
                <c:pt idx="1">
                  <c:v>4.028100613458108</c:v>
                </c:pt>
                <c:pt idx="2">
                  <c:v>3.034394233138613</c:v>
                </c:pt>
                <c:pt idx="3">
                  <c:v>2.09896102035529</c:v>
                </c:pt>
                <c:pt idx="4">
                  <c:v>1.221712308811007</c:v>
                </c:pt>
                <c:pt idx="5">
                  <c:v>0.402562041442422</c:v>
                </c:pt>
                <c:pt idx="6">
                  <c:v>-0.358573252196592</c:v>
                </c:pt>
                <c:pt idx="7">
                  <c:v>-1.061774478437059</c:v>
                </c:pt>
                <c:pt idx="8">
                  <c:v>-1.707120001713491</c:v>
                </c:pt>
                <c:pt idx="9">
                  <c:v>-2.294685667051297</c:v>
                </c:pt>
                <c:pt idx="10">
                  <c:v>-2.82454482200805</c:v>
                </c:pt>
                <c:pt idx="11">
                  <c:v>-3.296768338924494</c:v>
                </c:pt>
                <c:pt idx="12">
                  <c:v>-3.711424636811031</c:v>
                </c:pt>
                <c:pt idx="13">
                  <c:v>-4.068579703253618</c:v>
                </c:pt>
                <c:pt idx="14">
                  <c:v>-4.368297116369106</c:v>
                </c:pt>
                <c:pt idx="15">
                  <c:v>-4.610638066448729</c:v>
                </c:pt>
                <c:pt idx="16">
                  <c:v>-4.795661377746647</c:v>
                </c:pt>
                <c:pt idx="17">
                  <c:v>-4.923423530204012</c:v>
                </c:pt>
                <c:pt idx="18">
                  <c:v>-4.993978680949418</c:v>
                </c:pt>
                <c:pt idx="19">
                  <c:v>-5.00737868596211</c:v>
                </c:pt>
                <c:pt idx="20">
                  <c:v>-4.963673121649492</c:v>
                </c:pt>
                <c:pt idx="21">
                  <c:v>-4.862909306247829</c:v>
                </c:pt>
                <c:pt idx="22">
                  <c:v>-4.705132321496848</c:v>
                </c:pt>
                <c:pt idx="23">
                  <c:v>-4.490385033833774</c:v>
                </c:pt>
                <c:pt idx="24">
                  <c:v>-4.218708116498799</c:v>
                </c:pt>
                <c:pt idx="25">
                  <c:v>-3.890140070129213</c:v>
                </c:pt>
                <c:pt idx="26">
                  <c:v>-3.504717245075</c:v>
                </c:pt>
                <c:pt idx="27">
                  <c:v>-3.062473862463584</c:v>
                </c:pt>
                <c:pt idx="28">
                  <c:v>-2.563442035698795</c:v>
                </c:pt>
                <c:pt idx="29">
                  <c:v>-2.007651792366012</c:v>
                </c:pt>
                <c:pt idx="30">
                  <c:v>-1.395131095281696</c:v>
                </c:pt>
                <c:pt idx="31">
                  <c:v>-0.725905864844269</c:v>
                </c:pt>
                <c:pt idx="32">
                  <c:v>0.0</c:v>
                </c:pt>
                <c:pt idx="33">
                  <c:v>-0.758842556502937</c:v>
                </c:pt>
                <c:pt idx="34">
                  <c:v>-1.458087582554821</c:v>
                </c:pt>
                <c:pt idx="35">
                  <c:v>-2.097753128434139</c:v>
                </c:pt>
                <c:pt idx="36">
                  <c:v>-2.677854820826209</c:v>
                </c:pt>
                <c:pt idx="37">
                  <c:v>-3.198405880102655</c:v>
                </c:pt>
                <c:pt idx="38">
                  <c:v>-3.659417138801544</c:v>
                </c:pt>
                <c:pt idx="39">
                  <c:v>-4.060897060206816</c:v>
                </c:pt>
                <c:pt idx="40">
                  <c:v>-4.402851757086523</c:v>
                </c:pt>
                <c:pt idx="41">
                  <c:v>-4.685285010335143</c:v>
                </c:pt>
                <c:pt idx="42">
                  <c:v>-4.908198287763134</c:v>
                </c:pt>
                <c:pt idx="43">
                  <c:v>-5.07159076259601</c:v>
                </c:pt>
                <c:pt idx="44">
                  <c:v>-5.175459332685257</c:v>
                </c:pt>
                <c:pt idx="45">
                  <c:v>-5.219798639198032</c:v>
                </c:pt>
                <c:pt idx="46">
                  <c:v>-5.20460108587642</c:v>
                </c:pt>
                <c:pt idx="47">
                  <c:v>-5.12985685809813</c:v>
                </c:pt>
                <c:pt idx="48">
                  <c:v>-4.99555394207448</c:v>
                </c:pt>
                <c:pt idx="49">
                  <c:v>-4.80167814436001</c:v>
                </c:pt>
                <c:pt idx="50">
                  <c:v>-4.548213111238155</c:v>
                </c:pt>
                <c:pt idx="51">
                  <c:v>-4.235140348581723</c:v>
                </c:pt>
                <c:pt idx="52">
                  <c:v>-3.862439241339288</c:v>
                </c:pt>
                <c:pt idx="53">
                  <c:v>-3.430087073682699</c:v>
                </c:pt>
                <c:pt idx="54">
                  <c:v>-2.938059049129222</c:v>
                </c:pt>
                <c:pt idx="55">
                  <c:v>-2.386328310660275</c:v>
                </c:pt>
                <c:pt idx="56">
                  <c:v>-1.774865961339387</c:v>
                </c:pt>
                <c:pt idx="57">
                  <c:v>-1.103641084813773</c:v>
                </c:pt>
                <c:pt idx="58">
                  <c:v>-0.372620766356277</c:v>
                </c:pt>
                <c:pt idx="59">
                  <c:v>0.418229886339319</c:v>
                </c:pt>
                <c:pt idx="60">
                  <c:v>1.2689477216734</c:v>
                </c:pt>
                <c:pt idx="61">
                  <c:v>2.179571522787142</c:v>
                </c:pt>
                <c:pt idx="62">
                  <c:v>3.15014198575554</c:v>
                </c:pt>
                <c:pt idx="63">
                  <c:v>4.180701697636735</c:v>
                </c:pt>
                <c:pt idx="64">
                  <c:v>5.271295114266436</c:v>
                </c:pt>
              </c:numCache>
            </c:numRef>
          </c:val>
          <c:smooth val="0"/>
        </c:ser>
        <c:ser>
          <c:idx val="61"/>
          <c:order val="22"/>
          <c:tx>
            <c:strRef>
              <c:f>'南支点-北平面'!$BJ$1:$BJ$2</c:f>
              <c:strCache>
                <c:ptCount val="1"/>
                <c:pt idx="0">
                  <c:v>架台 時角・極軸</c:v>
                </c:pt>
              </c:strCache>
            </c:strRef>
          </c:tx>
          <c:val>
            <c:numRef>
              <c:f>'南支点-北平面'!$BJ$3:$BJ$67</c:f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2078713576"/>
        <c:axId val="-2119638056"/>
      </c:lineChart>
      <c:catAx>
        <c:axId val="-2078713576"/>
        <c:scaling>
          <c:orientation val="minMax"/>
        </c:scaling>
        <c:delete val="0"/>
        <c:axPos val="b"/>
        <c:majorTickMark val="out"/>
        <c:minorTickMark val="none"/>
        <c:tickLblPos val="nextTo"/>
        <c:crossAx val="-2119638056"/>
        <c:crosses val="autoZero"/>
        <c:auto val="1"/>
        <c:lblAlgn val="ctr"/>
        <c:lblOffset val="100"/>
        <c:noMultiLvlLbl val="0"/>
      </c:catAx>
      <c:valAx>
        <c:axId val="-21196380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207871357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'南支点-北平面'!$E$1:$E$2</c:f>
              <c:strCache>
                <c:ptCount val="1"/>
                <c:pt idx="0">
                  <c:v>時刻 [分]</c:v>
                </c:pt>
              </c:strCache>
            </c:strRef>
          </c:tx>
          <c:spPr>
            <a:ln w="12700"/>
          </c:spPr>
          <c:val>
            <c:numRef>
              <c:f>'南支点-北平面'!$E$3:$E$67</c:f>
              <c:numCache>
                <c:formatCode>General</c:formatCode>
                <c:ptCount val="65"/>
                <c:pt idx="0">
                  <c:v>-32.0</c:v>
                </c:pt>
                <c:pt idx="1">
                  <c:v>-31.0</c:v>
                </c:pt>
                <c:pt idx="2">
                  <c:v>-30.0</c:v>
                </c:pt>
                <c:pt idx="3">
                  <c:v>-29.0</c:v>
                </c:pt>
                <c:pt idx="4">
                  <c:v>-28.0</c:v>
                </c:pt>
                <c:pt idx="5">
                  <c:v>-27.0</c:v>
                </c:pt>
                <c:pt idx="6">
                  <c:v>-26.0</c:v>
                </c:pt>
                <c:pt idx="7">
                  <c:v>-25.0</c:v>
                </c:pt>
                <c:pt idx="8">
                  <c:v>-24.0</c:v>
                </c:pt>
                <c:pt idx="9">
                  <c:v>-23.0</c:v>
                </c:pt>
                <c:pt idx="10">
                  <c:v>-22.0</c:v>
                </c:pt>
                <c:pt idx="11">
                  <c:v>-21.0</c:v>
                </c:pt>
                <c:pt idx="12">
                  <c:v>-20.0</c:v>
                </c:pt>
                <c:pt idx="13">
                  <c:v>-19.0</c:v>
                </c:pt>
                <c:pt idx="14">
                  <c:v>-18.0</c:v>
                </c:pt>
                <c:pt idx="15">
                  <c:v>-17.0</c:v>
                </c:pt>
                <c:pt idx="16">
                  <c:v>-16.0</c:v>
                </c:pt>
                <c:pt idx="17">
                  <c:v>-15.0</c:v>
                </c:pt>
                <c:pt idx="18">
                  <c:v>-14.0</c:v>
                </c:pt>
                <c:pt idx="19">
                  <c:v>-13.0</c:v>
                </c:pt>
                <c:pt idx="20">
                  <c:v>-12.0</c:v>
                </c:pt>
                <c:pt idx="21">
                  <c:v>-11.0</c:v>
                </c:pt>
                <c:pt idx="22">
                  <c:v>-10.0</c:v>
                </c:pt>
                <c:pt idx="23">
                  <c:v>-9.0</c:v>
                </c:pt>
                <c:pt idx="24">
                  <c:v>-8.0</c:v>
                </c:pt>
                <c:pt idx="25">
                  <c:v>-7.0</c:v>
                </c:pt>
                <c:pt idx="26">
                  <c:v>-6.0</c:v>
                </c:pt>
                <c:pt idx="27">
                  <c:v>-5.0</c:v>
                </c:pt>
                <c:pt idx="28">
                  <c:v>-4.0</c:v>
                </c:pt>
                <c:pt idx="29">
                  <c:v>-3.0</c:v>
                </c:pt>
                <c:pt idx="30">
                  <c:v>-2.0</c:v>
                </c:pt>
                <c:pt idx="31">
                  <c:v>-1.0</c:v>
                </c:pt>
                <c:pt idx="32">
                  <c:v>0.0</c:v>
                </c:pt>
                <c:pt idx="33">
                  <c:v>1.0</c:v>
                </c:pt>
                <c:pt idx="34">
                  <c:v>2.0</c:v>
                </c:pt>
                <c:pt idx="35">
                  <c:v>3.0</c:v>
                </c:pt>
                <c:pt idx="36">
                  <c:v>4.0</c:v>
                </c:pt>
                <c:pt idx="37">
                  <c:v>5.0</c:v>
                </c:pt>
                <c:pt idx="38">
                  <c:v>6.0</c:v>
                </c:pt>
                <c:pt idx="39">
                  <c:v>7.0</c:v>
                </c:pt>
                <c:pt idx="40">
                  <c:v>8.0</c:v>
                </c:pt>
                <c:pt idx="41">
                  <c:v>9.0</c:v>
                </c:pt>
                <c:pt idx="42">
                  <c:v>10.0</c:v>
                </c:pt>
                <c:pt idx="43">
                  <c:v>11.0</c:v>
                </c:pt>
                <c:pt idx="44">
                  <c:v>12.0</c:v>
                </c:pt>
                <c:pt idx="45">
                  <c:v>13.0</c:v>
                </c:pt>
                <c:pt idx="46">
                  <c:v>14.0</c:v>
                </c:pt>
                <c:pt idx="47">
                  <c:v>15.0</c:v>
                </c:pt>
                <c:pt idx="48">
                  <c:v>16.0</c:v>
                </c:pt>
                <c:pt idx="49">
                  <c:v>17.0</c:v>
                </c:pt>
                <c:pt idx="50">
                  <c:v>18.0</c:v>
                </c:pt>
                <c:pt idx="51">
                  <c:v>19.0</c:v>
                </c:pt>
                <c:pt idx="52">
                  <c:v>20.0</c:v>
                </c:pt>
                <c:pt idx="53">
                  <c:v>21.0</c:v>
                </c:pt>
                <c:pt idx="54">
                  <c:v>22.0</c:v>
                </c:pt>
                <c:pt idx="55">
                  <c:v>23.0</c:v>
                </c:pt>
                <c:pt idx="56">
                  <c:v>24.0</c:v>
                </c:pt>
                <c:pt idx="57">
                  <c:v>25.0</c:v>
                </c:pt>
                <c:pt idx="58">
                  <c:v>26.0</c:v>
                </c:pt>
                <c:pt idx="59">
                  <c:v>27.0</c:v>
                </c:pt>
                <c:pt idx="60">
                  <c:v>28.0</c:v>
                </c:pt>
                <c:pt idx="61">
                  <c:v>29.0</c:v>
                </c:pt>
                <c:pt idx="62">
                  <c:v>30.0</c:v>
                </c:pt>
                <c:pt idx="63">
                  <c:v>31.0</c:v>
                </c:pt>
                <c:pt idx="64">
                  <c:v>32.0</c:v>
                </c:pt>
              </c:numCache>
            </c:numRef>
          </c:val>
          <c:smooth val="0"/>
        </c:ser>
        <c:ser>
          <c:idx val="10"/>
          <c:order val="1"/>
          <c:tx>
            <c:strRef>
              <c:f>'南支点-北平面'!$K$1:$K$2</c:f>
              <c:strCache>
                <c:ptCount val="1"/>
                <c:pt idx="0">
                  <c:v>頂点A r</c:v>
                </c:pt>
              </c:strCache>
            </c:strRef>
          </c:tx>
          <c:val>
            <c:numRef>
              <c:f>'南支点-北平面'!$K$3:$K$67</c:f>
            </c:numRef>
          </c:val>
          <c:smooth val="0"/>
        </c:ser>
        <c:ser>
          <c:idx val="11"/>
          <c:order val="2"/>
          <c:tx>
            <c:strRef>
              <c:f>'南支点-北平面'!$L$1:$L$2</c:f>
              <c:strCache>
                <c:ptCount val="1"/>
                <c:pt idx="0">
                  <c:v>頂点A t0</c:v>
                </c:pt>
              </c:strCache>
            </c:strRef>
          </c:tx>
          <c:val>
            <c:numRef>
              <c:f>'南支点-北平面'!$L$3:$L$67</c:f>
            </c:numRef>
          </c:val>
          <c:smooth val="0"/>
        </c:ser>
        <c:ser>
          <c:idx val="15"/>
          <c:order val="3"/>
          <c:tx>
            <c:strRef>
              <c:f>'南支点-北平面'!$P$1:$P$2</c:f>
              <c:strCache>
                <c:ptCount val="1"/>
                <c:pt idx="0">
                  <c:v>頂点C a</c:v>
                </c:pt>
              </c:strCache>
            </c:strRef>
          </c:tx>
          <c:val>
            <c:numRef>
              <c:f>'南支点-北平面'!$P$3:$P$67</c:f>
            </c:numRef>
          </c:val>
          <c:smooth val="0"/>
        </c:ser>
        <c:ser>
          <c:idx val="16"/>
          <c:order val="4"/>
          <c:tx>
            <c:strRef>
              <c:f>'南支点-北平面'!$Q$1:$Q$2</c:f>
              <c:strCache>
                <c:ptCount val="1"/>
                <c:pt idx="0">
                  <c:v>頂点C b</c:v>
                </c:pt>
              </c:strCache>
            </c:strRef>
          </c:tx>
          <c:val>
            <c:numRef>
              <c:f>'南支点-北平面'!$Q$3:$Q$67</c:f>
            </c:numRef>
          </c:val>
          <c:smooth val="0"/>
        </c:ser>
        <c:ser>
          <c:idx val="17"/>
          <c:order val="5"/>
          <c:tx>
            <c:strRef>
              <c:f>'南支点-北平面'!$R$1:$R$2</c:f>
              <c:strCache>
                <c:ptCount val="1"/>
                <c:pt idx="0">
                  <c:v>頂点C c</c:v>
                </c:pt>
              </c:strCache>
            </c:strRef>
          </c:tx>
          <c:val>
            <c:numRef>
              <c:f>'南支点-北平面'!$R$3:$R$67</c:f>
            </c:numRef>
          </c:val>
          <c:smooth val="0"/>
        </c:ser>
        <c:ser>
          <c:idx val="18"/>
          <c:order val="6"/>
          <c:tx>
            <c:strRef>
              <c:f>'南支点-北平面'!$S$1:$S$2</c:f>
              <c:strCache>
                <c:ptCount val="1"/>
                <c:pt idx="0">
                  <c:v>頂点C sin(u)</c:v>
                </c:pt>
              </c:strCache>
            </c:strRef>
          </c:tx>
          <c:val>
            <c:numRef>
              <c:f>'南支点-北平面'!$S$3:$S$67</c:f>
            </c:numRef>
          </c:val>
          <c:smooth val="0"/>
        </c:ser>
        <c:ser>
          <c:idx val="19"/>
          <c:order val="7"/>
          <c:tx>
            <c:strRef>
              <c:f>'南支点-北平面'!$T$1:$T$2</c:f>
              <c:strCache>
                <c:ptCount val="1"/>
                <c:pt idx="0">
                  <c:v>頂点C sin(u)</c:v>
                </c:pt>
              </c:strCache>
            </c:strRef>
          </c:tx>
          <c:val>
            <c:numRef>
              <c:f>'南支点-北平面'!$T$3:$T$67</c:f>
            </c:numRef>
          </c:val>
          <c:smooth val="0"/>
        </c:ser>
        <c:ser>
          <c:idx val="20"/>
          <c:order val="8"/>
          <c:tx>
            <c:strRef>
              <c:f>'南支点-北平面'!$U$1:$U$2</c:f>
              <c:strCache>
                <c:ptCount val="1"/>
                <c:pt idx="0">
                  <c:v>頂点C cos(u)</c:v>
                </c:pt>
              </c:strCache>
            </c:strRef>
          </c:tx>
          <c:val>
            <c:numRef>
              <c:f>'南支点-北平面'!$U$3:$U$67</c:f>
            </c:numRef>
          </c:val>
          <c:smooth val="0"/>
        </c:ser>
        <c:ser>
          <c:idx val="21"/>
          <c:order val="9"/>
          <c:tx>
            <c:strRef>
              <c:f>'南支点-北平面'!$V$1:$V$2</c:f>
              <c:strCache>
                <c:ptCount val="1"/>
                <c:pt idx="0">
                  <c:v>頂点C cos(u)</c:v>
                </c:pt>
              </c:strCache>
            </c:strRef>
          </c:tx>
          <c:val>
            <c:numRef>
              <c:f>'南支点-北平面'!$V$3:$V$67</c:f>
            </c:numRef>
          </c:val>
          <c:smooth val="0"/>
        </c:ser>
        <c:ser>
          <c:idx val="28"/>
          <c:order val="10"/>
          <c:tx>
            <c:strRef>
              <c:f>'南支点-北平面'!$AC$1:$AC$2</c:f>
              <c:strCache>
                <c:ptCount val="1"/>
                <c:pt idx="0">
                  <c:v>Vector AB |AB|</c:v>
                </c:pt>
              </c:strCache>
            </c:strRef>
          </c:tx>
          <c:val>
            <c:numRef>
              <c:f>'南支点-北平面'!$AC$3:$AC$67</c:f>
            </c:numRef>
          </c:val>
          <c:smooth val="0"/>
        </c:ser>
        <c:ser>
          <c:idx val="32"/>
          <c:order val="11"/>
          <c:tx>
            <c:strRef>
              <c:f>'南支点-北平面'!$AG$1:$AG$2</c:f>
              <c:strCache>
                <c:ptCount val="1"/>
                <c:pt idx="0">
                  <c:v>Vector AC |AC|</c:v>
                </c:pt>
              </c:strCache>
            </c:strRef>
          </c:tx>
          <c:val>
            <c:numRef>
              <c:f>'南支点-北平面'!$AG$3:$AG$67</c:f>
            </c:numRef>
          </c:val>
          <c:smooth val="0"/>
        </c:ser>
        <c:ser>
          <c:idx val="36"/>
          <c:order val="12"/>
          <c:tx>
            <c:strRef>
              <c:f>'南支点-北平面'!$AK$1:$AK$2</c:f>
              <c:strCache>
                <c:ptCount val="1"/>
                <c:pt idx="0">
                  <c:v>Vector BC |BC|</c:v>
                </c:pt>
              </c:strCache>
            </c:strRef>
          </c:tx>
          <c:val>
            <c:numRef>
              <c:f>'南支点-北平面'!$AK$3:$AK$67</c:f>
            </c:numRef>
          </c:val>
          <c:smooth val="0"/>
        </c:ser>
        <c:ser>
          <c:idx val="40"/>
          <c:order val="13"/>
          <c:tx>
            <c:strRef>
              <c:f>'南支点-北平面'!$AO$1:$AO$2</c:f>
              <c:strCache>
                <c:ptCount val="1"/>
                <c:pt idx="0">
                  <c:v>架台法線 Vector for ABC |Normal|</c:v>
                </c:pt>
              </c:strCache>
            </c:strRef>
          </c:tx>
          <c:val>
            <c:numRef>
              <c:f>'南支点-北平面'!$AO$3:$AO$67</c:f>
            </c:numRef>
          </c:val>
          <c:smooth val="0"/>
        </c:ser>
        <c:ser>
          <c:idx val="44"/>
          <c:order val="14"/>
          <c:tx>
            <c:strRef>
              <c:f>'南支点-北平面'!$AS$1:$AS$2</c:f>
              <c:strCache>
                <c:ptCount val="1"/>
                <c:pt idx="0">
                  <c:v>架台極軸Vector |Normal|</c:v>
                </c:pt>
              </c:strCache>
            </c:strRef>
          </c:tx>
          <c:val>
            <c:numRef>
              <c:f>'南支点-北平面'!$AS$3:$AS$67</c:f>
            </c:numRef>
          </c:val>
          <c:smooth val="0"/>
        </c:ser>
        <c:ser>
          <c:idx val="48"/>
          <c:order val="15"/>
          <c:tx>
            <c:strRef>
              <c:f>'南支点-北平面'!$AW$1:$AW$2</c:f>
              <c:strCache>
                <c:ptCount val="1"/>
                <c:pt idx="0">
                  <c:v>cos</c:v>
                </c:pt>
              </c:strCache>
            </c:strRef>
          </c:tx>
          <c:val>
            <c:numRef>
              <c:f>'南支点-北平面'!$AW$3:$AW$67</c:f>
            </c:numRef>
          </c:val>
          <c:smooth val="0"/>
        </c:ser>
        <c:ser>
          <c:idx val="49"/>
          <c:order val="16"/>
          <c:tx>
            <c:strRef>
              <c:f>'南支点-北平面'!$AX$1:$AX$2</c:f>
              <c:strCache>
                <c:ptCount val="1"/>
                <c:pt idx="0">
                  <c:v>sin</c:v>
                </c:pt>
              </c:strCache>
            </c:strRef>
          </c:tx>
          <c:val>
            <c:numRef>
              <c:f>'南支点-北平面'!$AX$3:$AX$67</c:f>
            </c:numRef>
          </c:val>
          <c:smooth val="0"/>
        </c:ser>
        <c:ser>
          <c:idx val="51"/>
          <c:order val="17"/>
          <c:tx>
            <c:strRef>
              <c:f>'南支点-北平面'!$AZ$1:$AZ$2</c:f>
              <c:strCache>
                <c:ptCount val="1"/>
                <c:pt idx="0">
                  <c:v>極軸 Error [Arcmin]</c:v>
                </c:pt>
              </c:strCache>
            </c:strRef>
          </c:tx>
          <c:spPr>
            <a:ln w="12700"/>
          </c:spPr>
          <c:val>
            <c:numRef>
              <c:f>'南支点-北平面'!$AZ$3:$AZ$67</c:f>
              <c:numCache>
                <c:formatCode>0.00_ </c:formatCode>
                <c:ptCount val="65"/>
                <c:pt idx="0">
                  <c:v>16.66991089478584</c:v>
                </c:pt>
                <c:pt idx="1">
                  <c:v>15.63936347180159</c:v>
                </c:pt>
                <c:pt idx="2">
                  <c:v>14.6421594724262</c:v>
                </c:pt>
                <c:pt idx="3">
                  <c:v>13.67823674542903</c:v>
                </c:pt>
                <c:pt idx="4">
                  <c:v>12.74753538224965</c:v>
                </c:pt>
                <c:pt idx="5">
                  <c:v>11.84999769790812</c:v>
                </c:pt>
                <c:pt idx="6">
                  <c:v>10.9855682175465</c:v>
                </c:pt>
                <c:pt idx="7">
                  <c:v>10.15419365774094</c:v>
                </c:pt>
                <c:pt idx="8">
                  <c:v>9.35582291262571</c:v>
                </c:pt>
                <c:pt idx="9">
                  <c:v>8.590407037372145</c:v>
                </c:pt>
                <c:pt idx="10">
                  <c:v>7.857899234121331</c:v>
                </c:pt>
                <c:pt idx="11">
                  <c:v>7.158254836213435</c:v>
                </c:pt>
                <c:pt idx="12">
                  <c:v>6.491431294291608</c:v>
                </c:pt>
                <c:pt idx="13">
                  <c:v>5.857388162016564</c:v>
                </c:pt>
                <c:pt idx="14">
                  <c:v>5.256087083318117</c:v>
                </c:pt>
                <c:pt idx="15">
                  <c:v>4.687491776350092</c:v>
                </c:pt>
                <c:pt idx="16">
                  <c:v>4.151568021651723</c:v>
                </c:pt>
                <c:pt idx="17">
                  <c:v>3.64828365220964</c:v>
                </c:pt>
                <c:pt idx="18">
                  <c:v>3.17760853417783</c:v>
                </c:pt>
                <c:pt idx="19">
                  <c:v>2.739514560566428</c:v>
                </c:pt>
                <c:pt idx="20">
                  <c:v>2.333975634433067</c:v>
                </c:pt>
                <c:pt idx="21">
                  <c:v>1.960967661957202</c:v>
                </c:pt>
                <c:pt idx="22">
                  <c:v>1.620468535709093</c:v>
                </c:pt>
                <c:pt idx="23">
                  <c:v>1.312458122498738</c:v>
                </c:pt>
                <c:pt idx="24">
                  <c:v>1.036918266245685</c:v>
                </c:pt>
                <c:pt idx="25">
                  <c:v>0.793832752209716</c:v>
                </c:pt>
                <c:pt idx="26">
                  <c:v>0.583187322018198</c:v>
                </c:pt>
                <c:pt idx="27">
                  <c:v>0.404969634051879</c:v>
                </c:pt>
                <c:pt idx="28">
                  <c:v>0.259169296825395</c:v>
                </c:pt>
                <c:pt idx="29">
                  <c:v>0.145777805723034</c:v>
                </c:pt>
                <c:pt idx="30">
                  <c:v>0.0647885612548951</c:v>
                </c:pt>
                <c:pt idx="31">
                  <c:v>0.0161967859056873</c:v>
                </c:pt>
                <c:pt idx="32">
                  <c:v>5.12264187750956E-5</c:v>
                </c:pt>
                <c:pt idx="33">
                  <c:v>0.016196947921341</c:v>
                </c:pt>
                <c:pt idx="34">
                  <c:v>0.0647885612548951</c:v>
                </c:pt>
                <c:pt idx="35">
                  <c:v>0.145777769721033</c:v>
                </c:pt>
                <c:pt idx="36">
                  <c:v>0.25916914494706</c:v>
                </c:pt>
                <c:pt idx="37">
                  <c:v>0.404969167501784</c:v>
                </c:pt>
                <c:pt idx="38">
                  <c:v>0.583186154354652</c:v>
                </c:pt>
                <c:pt idx="39">
                  <c:v>0.793830238246613</c:v>
                </c:pt>
                <c:pt idx="40">
                  <c:v>1.036913362970922</c:v>
                </c:pt>
                <c:pt idx="41">
                  <c:v>1.312449287061593</c:v>
                </c:pt>
                <c:pt idx="42">
                  <c:v>1.62045356694638</c:v>
                </c:pt>
                <c:pt idx="43">
                  <c:v>1.960943548970376</c:v>
                </c:pt>
                <c:pt idx="44">
                  <c:v>2.33393836726432</c:v>
                </c:pt>
                <c:pt idx="45">
                  <c:v>2.73945893594637</c:v>
                </c:pt>
                <c:pt idx="46">
                  <c:v>3.177527932669141</c:v>
                </c:pt>
                <c:pt idx="47">
                  <c:v>3.648169805217132</c:v>
                </c:pt>
                <c:pt idx="48">
                  <c:v>4.151410755013708</c:v>
                </c:pt>
                <c:pt idx="49">
                  <c:v>4.687278734163093</c:v>
                </c:pt>
                <c:pt idx="50">
                  <c:v>5.255803436377365</c:v>
                </c:pt>
                <c:pt idx="51">
                  <c:v>5.857016293515204</c:v>
                </c:pt>
                <c:pt idx="52">
                  <c:v>6.490950467406126</c:v>
                </c:pt>
                <c:pt idx="53">
                  <c:v>7.157640842860979</c:v>
                </c:pt>
                <c:pt idx="54">
                  <c:v>7.857124023026156</c:v>
                </c:pt>
                <c:pt idx="55">
                  <c:v>8.589438321589938</c:v>
                </c:pt>
                <c:pt idx="56">
                  <c:v>9.354623757633123</c:v>
                </c:pt>
                <c:pt idx="57">
                  <c:v>10.1527220499983</c:v>
                </c:pt>
                <c:pt idx="58">
                  <c:v>10.98377660989855</c:v>
                </c:pt>
                <c:pt idx="59">
                  <c:v>11.84783253691517</c:v>
                </c:pt>
                <c:pt idx="60">
                  <c:v>12.74493661134024</c:v>
                </c:pt>
                <c:pt idx="61">
                  <c:v>13.67513729026362</c:v>
                </c:pt>
                <c:pt idx="62">
                  <c:v>14.63848470033739</c:v>
                </c:pt>
                <c:pt idx="63">
                  <c:v>15.63503063318164</c:v>
                </c:pt>
                <c:pt idx="64">
                  <c:v>16.66482853954533</c:v>
                </c:pt>
              </c:numCache>
            </c:numRef>
          </c:val>
          <c:smooth val="0"/>
        </c:ser>
        <c:ser>
          <c:idx val="55"/>
          <c:order val="18"/>
          <c:tx>
            <c:strRef>
              <c:f>'南支点-北平面'!$BD$1:$BD$2</c:f>
              <c:strCache>
                <c:ptCount val="1"/>
                <c:pt idx="0">
                  <c:v>架台時角 Vector |Hour|</c:v>
                </c:pt>
              </c:strCache>
            </c:strRef>
          </c:tx>
          <c:val>
            <c:numRef>
              <c:f>'南支点-北平面'!$BD$3:$BD$67</c:f>
            </c:numRef>
          </c:val>
          <c:smooth val="0"/>
        </c:ser>
        <c:ser>
          <c:idx val="56"/>
          <c:order val="19"/>
          <c:tx>
            <c:strRef>
              <c:f>'南支点-北平面'!$BE$1:$BE$2</c:f>
              <c:strCache>
                <c:ptCount val="1"/>
                <c:pt idx="0">
                  <c:v>cos</c:v>
                </c:pt>
              </c:strCache>
            </c:strRef>
          </c:tx>
          <c:val>
            <c:numRef>
              <c:f>'南支点-北平面'!$BE$3:$BE$67</c:f>
            </c:numRef>
          </c:val>
          <c:smooth val="0"/>
        </c:ser>
        <c:ser>
          <c:idx val="57"/>
          <c:order val="20"/>
          <c:tx>
            <c:strRef>
              <c:f>'南支点-北平面'!$BF$1:$BF$2</c:f>
              <c:strCache>
                <c:ptCount val="1"/>
                <c:pt idx="0">
                  <c:v>sin</c:v>
                </c:pt>
              </c:strCache>
            </c:strRef>
          </c:tx>
          <c:val>
            <c:numRef>
              <c:f>'南支点-北平面'!$BF$3:$BF$67</c:f>
            </c:numRef>
          </c:val>
          <c:smooth val="0"/>
        </c:ser>
        <c:ser>
          <c:idx val="60"/>
          <c:order val="21"/>
          <c:tx>
            <c:strRef>
              <c:f>'南支点-北平面'!$BI$1:$BI$2</c:f>
              <c:strCache>
                <c:ptCount val="1"/>
                <c:pt idx="0">
                  <c:v>時角 / Error [Sec]</c:v>
                </c:pt>
              </c:strCache>
            </c:strRef>
          </c:tx>
          <c:spPr>
            <a:ln w="12700"/>
          </c:spPr>
          <c:val>
            <c:numRef>
              <c:f>'南支点-北平面'!$BI$3:$BI$67</c:f>
              <c:numCache>
                <c:formatCode>0.00000_ </c:formatCode>
                <c:ptCount val="65"/>
                <c:pt idx="0">
                  <c:v>30.00086244334042</c:v>
                </c:pt>
                <c:pt idx="1">
                  <c:v>28.1457079116813</c:v>
                </c:pt>
                <c:pt idx="2">
                  <c:v>26.35053658975387</c:v>
                </c:pt>
                <c:pt idx="3">
                  <c:v>24.61525064354888</c:v>
                </c:pt>
                <c:pt idx="4">
                  <c:v>22.93975507409058</c:v>
                </c:pt>
                <c:pt idx="5">
                  <c:v>21.32395769574003</c:v>
                </c:pt>
                <c:pt idx="6">
                  <c:v>19.76776911450017</c:v>
                </c:pt>
                <c:pt idx="7">
                  <c:v>18.27110270646571</c:v>
                </c:pt>
                <c:pt idx="8">
                  <c:v>16.83387459643654</c:v>
                </c:pt>
                <c:pt idx="9">
                  <c:v>15.45600363664128</c:v>
                </c:pt>
                <c:pt idx="10">
                  <c:v>14.13741138556574</c:v>
                </c:pt>
                <c:pt idx="11">
                  <c:v>12.87802208692824</c:v>
                </c:pt>
                <c:pt idx="12">
                  <c:v>11.67776264872082</c:v>
                </c:pt>
                <c:pt idx="13">
                  <c:v>10.53656262230795</c:v>
                </c:pt>
                <c:pt idx="14">
                  <c:v>9.454354181854683</c:v>
                </c:pt>
                <c:pt idx="15">
                  <c:v>8.431072103480517</c:v>
                </c:pt>
                <c:pt idx="16">
                  <c:v>7.46665374476386</c:v>
                </c:pt>
                <c:pt idx="17">
                  <c:v>6.56103902442247</c:v>
                </c:pt>
                <c:pt idx="18">
                  <c:v>5.714170401523049</c:v>
                </c:pt>
                <c:pt idx="19">
                  <c:v>4.925992855413561</c:v>
                </c:pt>
                <c:pt idx="20">
                  <c:v>4.196453865304797</c:v>
                </c:pt>
                <c:pt idx="21">
                  <c:v>3.525503390194693</c:v>
                </c:pt>
                <c:pt idx="22">
                  <c:v>2.913093848280112</c:v>
                </c:pt>
                <c:pt idx="23">
                  <c:v>2.359180097201339</c:v>
                </c:pt>
                <c:pt idx="24">
                  <c:v>1.863719413721476</c:v>
                </c:pt>
                <c:pt idx="25">
                  <c:v>1.426671473678542</c:v>
                </c:pt>
                <c:pt idx="26">
                  <c:v>1.047998331839555</c:v>
                </c:pt>
                <c:pt idx="27">
                  <c:v>0.727664401790378</c:v>
                </c:pt>
                <c:pt idx="28">
                  <c:v>0.465636436073265</c:v>
                </c:pt>
                <c:pt idx="29">
                  <c:v>0.261883505750191</c:v>
                </c:pt>
                <c:pt idx="30">
                  <c:v>0.116376980834909</c:v>
                </c:pt>
                <c:pt idx="31">
                  <c:v>0.029090509859957</c:v>
                </c:pt>
                <c:pt idx="32">
                  <c:v>0.0</c:v>
                </c:pt>
                <c:pt idx="33">
                  <c:v>0.0290835962266578</c:v>
                </c:pt>
                <c:pt idx="34">
                  <c:v>0.11632166219075</c:v>
                </c:pt>
                <c:pt idx="35">
                  <c:v>0.261696759000527</c:v>
                </c:pt>
                <c:pt idx="36">
                  <c:v>0.46519362622794</c:v>
                </c:pt>
                <c:pt idx="37">
                  <c:v>0.726799160245353</c:v>
                </c:pt>
                <c:pt idx="38">
                  <c:v>1.046502394483912</c:v>
                </c:pt>
                <c:pt idx="39">
                  <c:v>1.424294478666148</c:v>
                </c:pt>
                <c:pt idx="40">
                  <c:v>1.860168659081882</c:v>
                </c:pt>
                <c:pt idx="41">
                  <c:v>2.354120256770642</c:v>
                </c:pt>
                <c:pt idx="42">
                  <c:v>2.906146647641456</c:v>
                </c:pt>
                <c:pt idx="43">
                  <c:v>3.516247241471788</c:v>
                </c:pt>
                <c:pt idx="44">
                  <c:v>4.184423460640332</c:v>
                </c:pt>
                <c:pt idx="45">
                  <c:v>4.910678719610785</c:v>
                </c:pt>
                <c:pt idx="46">
                  <c:v>5.695018403261933</c:v>
                </c:pt>
                <c:pt idx="47">
                  <c:v>6.537449845838665</c:v>
                </c:pt>
                <c:pt idx="48">
                  <c:v>7.437982309507163</c:v>
                </c:pt>
                <c:pt idx="49">
                  <c:v>8.39662696255921</c:v>
                </c:pt>
                <c:pt idx="50">
                  <c:v>9.413396857829354</c:v>
                </c:pt>
                <c:pt idx="51">
                  <c:v>10.4883069106495</c:v>
                </c:pt>
                <c:pt idx="52">
                  <c:v>11.62137387677355</c:v>
                </c:pt>
                <c:pt idx="53">
                  <c:v>12.81261633011127</c:v>
                </c:pt>
                <c:pt idx="54">
                  <c:v>14.06205464027373</c:v>
                </c:pt>
                <c:pt idx="55">
                  <c:v>15.36971094964464</c:v>
                </c:pt>
                <c:pt idx="56">
                  <c:v>16.73560915084245</c:v>
                </c:pt>
                <c:pt idx="57">
                  <c:v>18.15977486334894</c:v>
                </c:pt>
                <c:pt idx="58">
                  <c:v>19.64223541019393</c:v>
                </c:pt>
                <c:pt idx="59">
                  <c:v>21.1830197944532</c:v>
                </c:pt>
                <c:pt idx="60">
                  <c:v>22.78215867533952</c:v>
                </c:pt>
                <c:pt idx="61">
                  <c:v>24.43968434420242</c:v>
                </c:pt>
                <c:pt idx="62">
                  <c:v>26.15563070005948</c:v>
                </c:pt>
                <c:pt idx="63">
                  <c:v>27.93003322499153</c:v>
                </c:pt>
                <c:pt idx="64">
                  <c:v>29.76292895936403</c:v>
                </c:pt>
              </c:numCache>
            </c:numRef>
          </c:val>
          <c:smooth val="0"/>
        </c:ser>
        <c:ser>
          <c:idx val="61"/>
          <c:order val="22"/>
          <c:tx>
            <c:strRef>
              <c:f>'南支点-北平面'!$BJ$1:$BJ$2</c:f>
              <c:strCache>
                <c:ptCount val="1"/>
                <c:pt idx="0">
                  <c:v>架台 時角・極軸</c:v>
                </c:pt>
              </c:strCache>
            </c:strRef>
          </c:tx>
          <c:val>
            <c:numRef>
              <c:f>'南支点-北平面'!$BJ$3:$BJ$67</c:f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2119112536"/>
        <c:axId val="-2027346200"/>
      </c:lineChart>
      <c:catAx>
        <c:axId val="-2119112536"/>
        <c:scaling>
          <c:orientation val="minMax"/>
        </c:scaling>
        <c:delete val="0"/>
        <c:axPos val="b"/>
        <c:majorTickMark val="out"/>
        <c:minorTickMark val="none"/>
        <c:tickLblPos val="nextTo"/>
        <c:crossAx val="-2027346200"/>
        <c:crosses val="autoZero"/>
        <c:auto val="1"/>
        <c:lblAlgn val="ctr"/>
        <c:lblOffset val="100"/>
        <c:noMultiLvlLbl val="0"/>
      </c:catAx>
      <c:valAx>
        <c:axId val="-20273462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211911253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emf"/><Relationship Id="rId2" Type="http://schemas.openxmlformats.org/officeDocument/2006/relationships/image" Target="../media/image5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70</xdr:col>
          <xdr:colOff>0</xdr:colOff>
          <xdr:row>2</xdr:row>
          <xdr:rowOff>0</xdr:rowOff>
        </xdr:from>
        <xdr:to>
          <xdr:col>77</xdr:col>
          <xdr:colOff>0</xdr:colOff>
          <xdr:row>52</xdr:row>
          <xdr:rowOff>0</xdr:rowOff>
        </xdr:to>
        <xdr:sp macro="" textlink="">
          <xdr:nvSpPr>
            <xdr:cNvPr id="16385" name="Object 1" hidden="1">
              <a:extLst>
                <a:ext uri="{63B3BB69-23CF-44E3-9099-C40C66FF867C}">
                  <a14:compatExt spid="_x0000_s1638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70</xdr:col>
          <xdr:colOff>0</xdr:colOff>
          <xdr:row>2</xdr:row>
          <xdr:rowOff>0</xdr:rowOff>
        </xdr:from>
        <xdr:to>
          <xdr:col>76</xdr:col>
          <xdr:colOff>863600</xdr:colOff>
          <xdr:row>63</xdr:row>
          <xdr:rowOff>0</xdr:rowOff>
        </xdr:to>
        <xdr:sp macro="" textlink="">
          <xdr:nvSpPr>
            <xdr:cNvPr id="16386" name="Object 2" hidden="1">
              <a:extLst>
                <a:ext uri="{63B3BB69-23CF-44E3-9099-C40C66FF867C}">
                  <a14:compatExt spid="_x0000_s1638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73</xdr:col>
          <xdr:colOff>0</xdr:colOff>
          <xdr:row>1</xdr:row>
          <xdr:rowOff>0</xdr:rowOff>
        </xdr:from>
        <xdr:to>
          <xdr:col>80</xdr:col>
          <xdr:colOff>0</xdr:colOff>
          <xdr:row>51</xdr:row>
          <xdr:rowOff>0</xdr:rowOff>
        </xdr:to>
        <xdr:sp macro="" textlink="">
          <xdr:nvSpPr>
            <xdr:cNvPr id="13313" name="Object 1" hidden="1">
              <a:extLst>
                <a:ext uri="{63B3BB69-23CF-44E3-9099-C40C66FF867C}">
                  <a14:compatExt spid="_x0000_s1331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>
    <xdr:from>
      <xdr:col>73</xdr:col>
      <xdr:colOff>0</xdr:colOff>
      <xdr:row>52</xdr:row>
      <xdr:rowOff>0</xdr:rowOff>
    </xdr:from>
    <xdr:to>
      <xdr:col>84</xdr:col>
      <xdr:colOff>0</xdr:colOff>
      <xdr:row>83</xdr:row>
      <xdr:rowOff>0</xdr:rowOff>
    </xdr:to>
    <xdr:graphicFrame macro="">
      <xdr:nvGraphicFramePr>
        <xdr:cNvPr id="3" name="グラフ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63</xdr:col>
          <xdr:colOff>0</xdr:colOff>
          <xdr:row>1</xdr:row>
          <xdr:rowOff>0</xdr:rowOff>
        </xdr:from>
        <xdr:to>
          <xdr:col>70</xdr:col>
          <xdr:colOff>0</xdr:colOff>
          <xdr:row>51</xdr:row>
          <xdr:rowOff>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>
    <xdr:from>
      <xdr:col>63</xdr:col>
      <xdr:colOff>0</xdr:colOff>
      <xdr:row>52</xdr:row>
      <xdr:rowOff>0</xdr:rowOff>
    </xdr:from>
    <xdr:to>
      <xdr:col>74</xdr:col>
      <xdr:colOff>0</xdr:colOff>
      <xdr:row>83</xdr:row>
      <xdr:rowOff>0</xdr:rowOff>
    </xdr:to>
    <xdr:graphicFrame macro="">
      <xdr:nvGraphicFramePr>
        <xdr:cNvPr id="2" name="グラフ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71</xdr:col>
          <xdr:colOff>0</xdr:colOff>
          <xdr:row>1</xdr:row>
          <xdr:rowOff>0</xdr:rowOff>
        </xdr:from>
        <xdr:to>
          <xdr:col>78</xdr:col>
          <xdr:colOff>0</xdr:colOff>
          <xdr:row>51</xdr:row>
          <xdr:rowOff>0</xdr:rowOff>
        </xdr:to>
        <xdr:sp macro="" textlink="">
          <xdr:nvSpPr>
            <xdr:cNvPr id="3084" name="Object 12" hidden="1">
              <a:extLst>
                <a:ext uri="{63B3BB69-23CF-44E3-9099-C40C66FF867C}">
                  <a14:compatExt spid="_x0000_s308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57</xdr:col>
          <xdr:colOff>0</xdr:colOff>
          <xdr:row>2</xdr:row>
          <xdr:rowOff>0</xdr:rowOff>
        </xdr:from>
        <xdr:to>
          <xdr:col>64</xdr:col>
          <xdr:colOff>0</xdr:colOff>
          <xdr:row>52</xdr:row>
          <xdr:rowOff>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2</xdr:row>
          <xdr:rowOff>0</xdr:rowOff>
        </xdr:from>
        <xdr:to>
          <xdr:col>20</xdr:col>
          <xdr:colOff>12700</xdr:colOff>
          <xdr:row>21</xdr:row>
          <xdr:rowOff>127000</xdr:rowOff>
        </xdr:to>
        <xdr:sp macro="" textlink="">
          <xdr:nvSpPr>
            <xdr:cNvPr id="20481" name="Object 1" hidden="1">
              <a:extLst>
                <a:ext uri="{63B3BB69-23CF-44E3-9099-C40C66FF867C}">
                  <a14:compatExt spid="_x0000_s2048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ホワイ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Microsoft___1.bin"/><Relationship Id="rId4" Type="http://schemas.openxmlformats.org/officeDocument/2006/relationships/image" Target="../media/image1.emf"/><Relationship Id="rId5" Type="http://schemas.openxmlformats.org/officeDocument/2006/relationships/oleObject" Target="../embeddings/Microsoft___2.bin"/><Relationship Id="rId6" Type="http://schemas.openxmlformats.org/officeDocument/2006/relationships/image" Target="../media/image2.emf"/><Relationship Id="rId1" Type="http://schemas.openxmlformats.org/officeDocument/2006/relationships/drawing" Target="../drawings/drawing1.xml"/><Relationship Id="rId2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Microsoft___3.bin"/><Relationship Id="rId4" Type="http://schemas.openxmlformats.org/officeDocument/2006/relationships/image" Target="../media/image3.emf"/><Relationship Id="rId1" Type="http://schemas.openxmlformats.org/officeDocument/2006/relationships/drawing" Target="../drawings/drawing2.xml"/><Relationship Id="rId2" Type="http://schemas.openxmlformats.org/officeDocument/2006/relationships/vmlDrawing" Target="../drawings/vmlDrawing2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Microsoft___4.bin"/><Relationship Id="rId4" Type="http://schemas.openxmlformats.org/officeDocument/2006/relationships/image" Target="../media/image4.emf"/><Relationship Id="rId5" Type="http://schemas.openxmlformats.org/officeDocument/2006/relationships/oleObject" Target="../embeddings/Microsoft___5.bin"/><Relationship Id="rId6" Type="http://schemas.openxmlformats.org/officeDocument/2006/relationships/image" Target="../media/image5.emf"/><Relationship Id="rId1" Type="http://schemas.openxmlformats.org/officeDocument/2006/relationships/drawing" Target="../drawings/drawing3.xml"/><Relationship Id="rId2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Microsoft___6.bin"/><Relationship Id="rId4" Type="http://schemas.openxmlformats.org/officeDocument/2006/relationships/image" Target="../media/image1.emf"/><Relationship Id="rId1" Type="http://schemas.openxmlformats.org/officeDocument/2006/relationships/drawing" Target="../drawings/drawing4.xml"/><Relationship Id="rId2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Microsoft___7.bin"/><Relationship Id="rId4" Type="http://schemas.openxmlformats.org/officeDocument/2006/relationships/image" Target="../media/image6.emf"/><Relationship Id="rId1" Type="http://schemas.openxmlformats.org/officeDocument/2006/relationships/drawing" Target="../drawings/drawing5.xml"/><Relationship Id="rId2" Type="http://schemas.openxmlformats.org/officeDocument/2006/relationships/vmlDrawing" Target="../drawings/vmlDrawing5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BP68"/>
  <sheetViews>
    <sheetView topLeftCell="T1" workbookViewId="0">
      <pane xSplit="30060" topLeftCell="BN1"/>
      <selection activeCell="AG4" sqref="AG4"/>
      <selection pane="topRight" activeCell="BO9" sqref="BO9"/>
    </sheetView>
  </sheetViews>
  <sheetFormatPr baseColWidth="12" defaultRowHeight="18" x14ac:dyDescent="0"/>
  <cols>
    <col min="1" max="1" width="5" bestFit="1" customWidth="1"/>
    <col min="2" max="2" width="8.5" bestFit="1" customWidth="1"/>
    <col min="3" max="3" width="5" bestFit="1" customWidth="1"/>
    <col min="4" max="4" width="8.5" bestFit="1" customWidth="1"/>
    <col min="5" max="5" width="8.5" style="27" customWidth="1"/>
    <col min="6" max="6" width="8.5" customWidth="1"/>
    <col min="7" max="7" width="5.5" bestFit="1" customWidth="1"/>
    <col min="8" max="8" width="6.5" bestFit="1" customWidth="1"/>
    <col min="9" max="9" width="9.5" bestFit="1" customWidth="1"/>
    <col min="10" max="10" width="8.5" bestFit="1" customWidth="1"/>
    <col min="11" max="12" width="9.5" bestFit="1" customWidth="1"/>
    <col min="13" max="16" width="9.5" customWidth="1"/>
    <col min="17" max="17" width="9.5" bestFit="1" customWidth="1"/>
    <col min="18" max="18" width="8.83203125" customWidth="1"/>
    <col min="19" max="20" width="8.6640625" customWidth="1"/>
    <col min="21" max="21" width="9.5" bestFit="1" customWidth="1"/>
    <col min="22" max="24" width="8.6640625" customWidth="1"/>
    <col min="25" max="25" width="8.83203125" customWidth="1"/>
    <col min="26" max="26" width="8.5" bestFit="1" customWidth="1"/>
    <col min="27" max="27" width="9.5" bestFit="1" customWidth="1"/>
    <col min="28" max="28" width="9.5" customWidth="1"/>
    <col min="29" max="31" width="9.5" bestFit="1" customWidth="1"/>
    <col min="32" max="32" width="9.5" customWidth="1"/>
    <col min="33" max="35" width="9.5" bestFit="1" customWidth="1"/>
    <col min="36" max="36" width="8.5" customWidth="1"/>
    <col min="37" max="37" width="8.5" bestFit="1" customWidth="1"/>
    <col min="38" max="39" width="9.5" bestFit="1" customWidth="1"/>
    <col min="40" max="40" width="8.5" customWidth="1"/>
    <col min="41" max="42" width="8.5" bestFit="1" customWidth="1"/>
    <col min="43" max="43" width="9.5" bestFit="1" customWidth="1"/>
    <col min="44" max="44" width="8.5" customWidth="1"/>
    <col min="45" max="46" width="9.5" bestFit="1" customWidth="1"/>
    <col min="47" max="48" width="8.5" bestFit="1" customWidth="1"/>
    <col min="49" max="49" width="9.6640625" customWidth="1"/>
    <col min="50" max="50" width="9.5" customWidth="1"/>
    <col min="51" max="51" width="9" customWidth="1"/>
    <col min="52" max="52" width="8.5" bestFit="1" customWidth="1"/>
    <col min="53" max="53" width="9.5" customWidth="1"/>
    <col min="54" max="54" width="9.5" bestFit="1" customWidth="1"/>
    <col min="55" max="58" width="8.5" bestFit="1" customWidth="1"/>
    <col min="59" max="59" width="9.5" style="19" bestFit="1" customWidth="1"/>
    <col min="60" max="60" width="9.83203125" customWidth="1"/>
    <col min="61" max="62" width="9.5" bestFit="1" customWidth="1"/>
    <col min="63" max="63" width="8.6640625" bestFit="1" customWidth="1"/>
    <col min="64" max="64" width="8.6640625" customWidth="1"/>
    <col min="65" max="65" width="9.83203125" customWidth="1"/>
    <col min="66" max="66" width="10.5" customWidth="1"/>
    <col min="67" max="67" width="10.6640625" customWidth="1"/>
    <col min="68" max="68" width="12.33203125" bestFit="1" customWidth="1"/>
  </cols>
  <sheetData>
    <row r="1" spans="1:68" s="2" customFormat="1">
      <c r="A1" s="31" t="s">
        <v>0</v>
      </c>
      <c r="B1" s="31"/>
      <c r="C1" s="31" t="s">
        <v>1</v>
      </c>
      <c r="D1" s="31"/>
      <c r="E1" s="32" t="s">
        <v>57</v>
      </c>
      <c r="F1" s="33"/>
      <c r="G1" s="22" t="s">
        <v>2</v>
      </c>
      <c r="H1" s="31" t="s">
        <v>3</v>
      </c>
      <c r="I1" s="31"/>
      <c r="J1" s="34" t="s">
        <v>10</v>
      </c>
      <c r="K1" s="35"/>
      <c r="L1" s="35"/>
      <c r="M1" s="36"/>
      <c r="N1" s="34" t="s">
        <v>55</v>
      </c>
      <c r="O1" s="35"/>
      <c r="P1" s="36"/>
      <c r="Q1" s="34" t="s">
        <v>56</v>
      </c>
      <c r="R1" s="35"/>
      <c r="S1" s="35"/>
      <c r="T1" s="35"/>
      <c r="U1" s="35"/>
      <c r="V1" s="35"/>
      <c r="W1" s="35"/>
      <c r="X1" s="36"/>
      <c r="Y1" s="34" t="s">
        <v>12</v>
      </c>
      <c r="Z1" s="35"/>
      <c r="AA1" s="35"/>
      <c r="AB1" s="36"/>
      <c r="AC1" s="34" t="s">
        <v>6</v>
      </c>
      <c r="AD1" s="35"/>
      <c r="AE1" s="35"/>
      <c r="AF1" s="36"/>
      <c r="AG1" s="31" t="s">
        <v>18</v>
      </c>
      <c r="AH1" s="31"/>
      <c r="AI1" s="31"/>
      <c r="AJ1" s="31"/>
      <c r="AK1" s="31" t="s">
        <v>19</v>
      </c>
      <c r="AL1" s="31"/>
      <c r="AM1" s="31"/>
      <c r="AN1" s="31"/>
      <c r="AO1" s="31" t="s">
        <v>25</v>
      </c>
      <c r="AP1" s="31"/>
      <c r="AQ1" s="31"/>
      <c r="AR1" s="31"/>
      <c r="AS1" s="31" t="s">
        <v>39</v>
      </c>
      <c r="AT1" s="31"/>
      <c r="AU1" s="31"/>
      <c r="AV1" s="31"/>
      <c r="AW1" s="34" t="s">
        <v>36</v>
      </c>
      <c r="AX1" s="35"/>
      <c r="AY1" s="35"/>
      <c r="AZ1" s="36"/>
      <c r="BA1" s="31" t="s">
        <v>35</v>
      </c>
      <c r="BB1" s="31"/>
      <c r="BC1" s="31"/>
      <c r="BD1" s="23" t="s">
        <v>27</v>
      </c>
      <c r="BE1" s="22" t="s">
        <v>28</v>
      </c>
      <c r="BF1" s="34" t="s">
        <v>37</v>
      </c>
      <c r="BG1" s="36"/>
      <c r="BH1" s="31" t="s">
        <v>31</v>
      </c>
      <c r="BI1" s="31"/>
      <c r="BJ1" s="31"/>
      <c r="BK1" s="31"/>
      <c r="BL1" s="23" t="s">
        <v>27</v>
      </c>
      <c r="BM1" s="22" t="s">
        <v>28</v>
      </c>
      <c r="BN1" s="31" t="s">
        <v>32</v>
      </c>
      <c r="BO1" s="31"/>
      <c r="BP1" s="31"/>
    </row>
    <row r="2" spans="1:68" s="2" customFormat="1">
      <c r="A2" s="22"/>
      <c r="B2" s="22"/>
      <c r="C2" s="22"/>
      <c r="D2" s="22"/>
      <c r="E2" s="22"/>
      <c r="F2" s="22"/>
      <c r="G2" s="22"/>
      <c r="H2" s="22"/>
      <c r="I2" s="22"/>
      <c r="J2" s="22"/>
      <c r="K2" s="22"/>
      <c r="L2" s="22"/>
      <c r="M2" s="22"/>
      <c r="N2" s="22"/>
      <c r="O2" s="22"/>
      <c r="P2" s="22"/>
      <c r="Q2" s="22"/>
      <c r="R2" s="22"/>
      <c r="S2" s="22"/>
      <c r="T2" s="22"/>
      <c r="U2" s="22"/>
      <c r="V2" s="22"/>
      <c r="W2" s="22"/>
      <c r="X2" s="22"/>
      <c r="Y2" s="22"/>
      <c r="Z2" s="22"/>
      <c r="AA2" s="22"/>
      <c r="AB2" s="22"/>
      <c r="AC2" s="22"/>
      <c r="AD2" s="22"/>
      <c r="AE2" s="22"/>
      <c r="AF2" s="21"/>
      <c r="AG2" s="34"/>
      <c r="AH2" s="35"/>
      <c r="AI2" s="35"/>
      <c r="AJ2" s="36"/>
      <c r="AK2" s="34"/>
      <c r="AL2" s="35"/>
      <c r="AM2" s="35"/>
      <c r="AN2" s="36"/>
      <c r="AO2" s="34"/>
      <c r="AP2" s="35"/>
      <c r="AQ2" s="35"/>
      <c r="AR2" s="36"/>
      <c r="AS2" s="34" t="s">
        <v>46</v>
      </c>
      <c r="AT2" s="35"/>
      <c r="AU2" s="35"/>
      <c r="AV2" s="36"/>
      <c r="AW2" s="34"/>
      <c r="AX2" s="35"/>
      <c r="AY2" s="35"/>
      <c r="AZ2" s="36"/>
      <c r="BA2" s="34"/>
      <c r="BB2" s="35"/>
      <c r="BC2" s="36"/>
      <c r="BD2" s="23"/>
      <c r="BE2" s="22"/>
      <c r="BF2" s="21"/>
      <c r="BG2" s="20"/>
      <c r="BH2" s="34"/>
      <c r="BI2" s="35"/>
      <c r="BJ2" s="35"/>
      <c r="BK2" s="36"/>
      <c r="BL2" s="23"/>
      <c r="BM2" s="22"/>
      <c r="BN2" s="22"/>
      <c r="BO2" s="22"/>
      <c r="BP2" s="22"/>
    </row>
    <row r="3" spans="1:68" s="1" customFormat="1">
      <c r="A3" s="5" t="s">
        <v>5</v>
      </c>
      <c r="B3" s="5" t="s">
        <v>11</v>
      </c>
      <c r="C3" s="5" t="s">
        <v>5</v>
      </c>
      <c r="D3" s="5" t="s">
        <v>11</v>
      </c>
      <c r="E3" s="24" t="s">
        <v>5</v>
      </c>
      <c r="F3" s="5" t="s">
        <v>11</v>
      </c>
      <c r="G3" s="5" t="s">
        <v>4</v>
      </c>
      <c r="H3" s="5" t="s">
        <v>5</v>
      </c>
      <c r="I3" s="5" t="s">
        <v>11</v>
      </c>
      <c r="J3" s="5" t="s">
        <v>7</v>
      </c>
      <c r="K3" s="5" t="s">
        <v>8</v>
      </c>
      <c r="L3" s="5" t="s">
        <v>9</v>
      </c>
      <c r="M3" s="5" t="s">
        <v>61</v>
      </c>
      <c r="N3" s="5" t="s">
        <v>13</v>
      </c>
      <c r="O3" s="5" t="s">
        <v>14</v>
      </c>
      <c r="P3" s="5" t="s">
        <v>15</v>
      </c>
      <c r="Q3" s="37" t="s">
        <v>16</v>
      </c>
      <c r="R3" s="38"/>
      <c r="S3" s="37" t="s">
        <v>17</v>
      </c>
      <c r="T3" s="38"/>
      <c r="U3" s="5" t="s">
        <v>7</v>
      </c>
      <c r="V3" s="5" t="s">
        <v>8</v>
      </c>
      <c r="W3" s="5" t="s">
        <v>9</v>
      </c>
      <c r="X3" s="5" t="s">
        <v>58</v>
      </c>
      <c r="Y3" s="5" t="s">
        <v>7</v>
      </c>
      <c r="Z3" s="5" t="s">
        <v>8</v>
      </c>
      <c r="AA3" s="5" t="s">
        <v>9</v>
      </c>
      <c r="AB3" s="5" t="s">
        <v>59</v>
      </c>
      <c r="AC3" s="5" t="s">
        <v>7</v>
      </c>
      <c r="AD3" s="5" t="s">
        <v>8</v>
      </c>
      <c r="AE3" s="5" t="s">
        <v>9</v>
      </c>
      <c r="AF3" s="5" t="s">
        <v>60</v>
      </c>
      <c r="AG3" s="5" t="s">
        <v>7</v>
      </c>
      <c r="AH3" s="5" t="s">
        <v>8</v>
      </c>
      <c r="AI3" s="5" t="s">
        <v>9</v>
      </c>
      <c r="AJ3" s="5" t="s">
        <v>20</v>
      </c>
      <c r="AK3" s="5" t="s">
        <v>7</v>
      </c>
      <c r="AL3" s="5" t="s">
        <v>8</v>
      </c>
      <c r="AM3" s="5" t="s">
        <v>9</v>
      </c>
      <c r="AN3" s="5" t="s">
        <v>21</v>
      </c>
      <c r="AO3" s="5" t="s">
        <v>7</v>
      </c>
      <c r="AP3" s="5" t="s">
        <v>8</v>
      </c>
      <c r="AQ3" s="5" t="s">
        <v>9</v>
      </c>
      <c r="AR3" s="5" t="s">
        <v>26</v>
      </c>
      <c r="AS3" s="5" t="s">
        <v>7</v>
      </c>
      <c r="AT3" s="5" t="s">
        <v>8</v>
      </c>
      <c r="AU3" s="5" t="s">
        <v>9</v>
      </c>
      <c r="AV3" s="5" t="s">
        <v>24</v>
      </c>
      <c r="AW3" s="5" t="s">
        <v>7</v>
      </c>
      <c r="AX3" s="5" t="s">
        <v>8</v>
      </c>
      <c r="AY3" s="5" t="s">
        <v>9</v>
      </c>
      <c r="AZ3" s="5" t="s">
        <v>24</v>
      </c>
      <c r="BA3" s="5" t="s">
        <v>7</v>
      </c>
      <c r="BB3" s="5" t="s">
        <v>8</v>
      </c>
      <c r="BC3" s="5" t="s">
        <v>9</v>
      </c>
      <c r="BD3" s="5"/>
      <c r="BE3" s="5"/>
      <c r="BF3" s="7" t="s">
        <v>11</v>
      </c>
      <c r="BG3" s="16" t="s">
        <v>38</v>
      </c>
      <c r="BH3" s="5" t="s">
        <v>7</v>
      </c>
      <c r="BI3" s="5" t="s">
        <v>8</v>
      </c>
      <c r="BJ3" s="5" t="s">
        <v>9</v>
      </c>
      <c r="BK3" s="5" t="s">
        <v>33</v>
      </c>
      <c r="BL3" s="5"/>
      <c r="BM3" s="5"/>
      <c r="BN3" s="7" t="s">
        <v>11</v>
      </c>
      <c r="BO3" s="7" t="s">
        <v>30</v>
      </c>
      <c r="BP3" s="7" t="s">
        <v>34</v>
      </c>
    </row>
    <row r="4" spans="1:68">
      <c r="A4" s="8">
        <v>35</v>
      </c>
      <c r="B4" s="9">
        <f>A4/180*PI()</f>
        <v>0.6108652381980153</v>
      </c>
      <c r="C4" s="10">
        <v>35</v>
      </c>
      <c r="D4" s="9">
        <f>C4/180*PI()</f>
        <v>0.6108652381980153</v>
      </c>
      <c r="E4" s="25">
        <v>90.9</v>
      </c>
      <c r="F4" s="9">
        <f>E4/180*PI()</f>
        <v>1.5865042900628454</v>
      </c>
      <c r="G4" s="8">
        <v>-32</v>
      </c>
      <c r="H4" s="8">
        <f t="shared" ref="H4:H67" si="0">G4/4</f>
        <v>-8</v>
      </c>
      <c r="I4" s="9">
        <f t="shared" ref="I4:I67" si="1">H4/180*PI()</f>
        <v>-0.13962634015954636</v>
      </c>
      <c r="J4" s="9">
        <f t="shared" ref="J4:J67" si="2">SQRT(0.75)*COS(I4)</f>
        <v>0.85759730408675472</v>
      </c>
      <c r="K4" s="9">
        <f>-SQRT(0.75)*SIN(I4)*SIN(D4)</f>
        <v>6.9131700065407239E-2</v>
      </c>
      <c r="L4" s="9">
        <f>-SQRT(0.75)*SIN(I4)*COS(D4)</f>
        <v>9.8730299651105066E-2</v>
      </c>
      <c r="M4" s="9">
        <f t="shared" ref="M4:M36" si="3">SQRT(J4*J4+K4*K4+L4*L4)</f>
        <v>0.86602540378443871</v>
      </c>
      <c r="N4" s="9">
        <f>1-L4*L4</f>
        <v>0.99025232793080298</v>
      </c>
      <c r="O4" s="9">
        <f>-2*J4*COS(F4)</f>
        <v>2.6941105962104989E-2</v>
      </c>
      <c r="P4" s="9">
        <f>COS(F4)*COS(F4)-K4*K4</f>
        <v>-4.5324721367992109E-3</v>
      </c>
      <c r="Q4" s="9">
        <f>(-O4+SQRT(O4*O4-4*N4*P4))/2/N4</f>
        <v>5.5405063668436054E-2</v>
      </c>
      <c r="R4" s="11">
        <f>(-O4-SQRT(O4*O4-4*N4*P4))/2/N4</f>
        <v>-8.26113677610507E-2</v>
      </c>
      <c r="S4" s="12">
        <f>SQRT(1-Q4*Q4)</f>
        <v>0.99846395975012359</v>
      </c>
      <c r="T4" s="11">
        <f>SQRT(1-R4*R4)</f>
        <v>0.99658183904617104</v>
      </c>
      <c r="U4" s="12">
        <f>R4</f>
        <v>-8.26113677610507E-2</v>
      </c>
      <c r="V4" s="12">
        <f>T4</f>
        <v>0.99658183904617104</v>
      </c>
      <c r="W4" s="9">
        <v>0</v>
      </c>
      <c r="X4" s="9">
        <f t="shared" ref="X4:X36" si="4">SQRT(U4*U4+V4*V4+W4*W4)</f>
        <v>1</v>
      </c>
      <c r="Y4" s="9">
        <f t="shared" ref="Y4:AA5" si="5">0.5/SIN($F4)*(U4-COS($F4)*J4/$M4)</f>
        <v>-3.3532593323603394E-2</v>
      </c>
      <c r="Z4" s="9">
        <f t="shared" si="5"/>
        <v>0.49897940676015551</v>
      </c>
      <c r="AA4" s="9">
        <f t="shared" si="5"/>
        <v>8.954584234039353E-4</v>
      </c>
      <c r="AB4" s="9">
        <f t="shared" ref="AB4:AB36" si="6">SQRT(Y4*Y4+Z4*Z4+AA4*AA4)</f>
        <v>0.5001056738645453</v>
      </c>
      <c r="AC4" s="9">
        <f t="shared" ref="AC4:AE6" si="7">-Y4</f>
        <v>3.3532593323603394E-2</v>
      </c>
      <c r="AD4" s="9">
        <f t="shared" si="7"/>
        <v>-0.49897940676015551</v>
      </c>
      <c r="AE4" s="9">
        <f t="shared" si="7"/>
        <v>-8.954584234039353E-4</v>
      </c>
      <c r="AF4" s="9">
        <f t="shared" ref="AF4:AF36" si="8">SQRT(AC4*AC4+AD4*AD4+AE4*AE4)</f>
        <v>0.5001056738645453</v>
      </c>
      <c r="AG4" s="9">
        <f t="shared" ref="AG4:AG35" si="9">AC4-Y4</f>
        <v>6.7065186647206787E-2</v>
      </c>
      <c r="AH4" s="9">
        <f t="shared" ref="AH4:AH35" si="10">AD4-Z4</f>
        <v>-0.99795881352031102</v>
      </c>
      <c r="AI4" s="9">
        <f t="shared" ref="AI4:AI35" si="11">AE4-AA4</f>
        <v>-1.7909168468078706E-3</v>
      </c>
      <c r="AJ4" s="9">
        <f t="shared" ref="AJ4:AJ67" si="12">SQRT(AG4*AG4+AH4*AH4+AI4*AI4)</f>
        <v>1.0002113477290906</v>
      </c>
      <c r="AK4" s="9">
        <f t="shared" ref="AK4:AK35" si="13">J4-Y4</f>
        <v>0.89112989741035808</v>
      </c>
      <c r="AL4" s="9">
        <f t="shared" ref="AL4:AL35" si="14">K4-Z4</f>
        <v>-0.42984770669474825</v>
      </c>
      <c r="AM4" s="9">
        <f t="shared" ref="AM4:AM35" si="15">L4-AA4</f>
        <v>9.7834841227701128E-2</v>
      </c>
      <c r="AN4" s="9">
        <f t="shared" ref="AN4:AN67" si="16">SQRT(AK4*AK4+AL4*AL4+AM4*AM4)</f>
        <v>0.99420983759334181</v>
      </c>
      <c r="AO4" s="9">
        <f t="shared" ref="AO4:AO35" si="17">J4-AC4</f>
        <v>0.82406471076315135</v>
      </c>
      <c r="AP4" s="9">
        <f t="shared" ref="AP4:AP35" si="18">K4-AD4</f>
        <v>0.56811110682556276</v>
      </c>
      <c r="AQ4" s="9">
        <f t="shared" ref="AQ4:AQ35" si="19">L4-AE4</f>
        <v>9.9625758074509005E-2</v>
      </c>
      <c r="AR4" s="9">
        <f t="shared" ref="AR4:AR67" si="20">SQRT(AO4*AO4+AP4*AP4+AQ4*AQ4)</f>
        <v>1.0058619034915495</v>
      </c>
      <c r="AS4" s="9">
        <f t="shared" ref="AS4:AS67" si="21">AH4*AM4-AI4*AL4</f>
        <v>-9.840496357202598E-2</v>
      </c>
      <c r="AT4" s="9">
        <f t="shared" ref="AT4:AT67" si="22">AI4*AK4-AG4*AM4</f>
        <v>-8.1572514335019972E-3</v>
      </c>
      <c r="AU4" s="9">
        <f t="shared" ref="AU4:AU67" si="23">AG4*AL4-AH4*AK4</f>
        <v>0.86048311843276037</v>
      </c>
      <c r="AV4" s="9">
        <f t="shared" ref="AV4:AV67" si="24">SQRT(AS4*AS4+AT4*AT4+AU4*AU4)</f>
        <v>0.86613005646630747</v>
      </c>
      <c r="AW4" s="9">
        <f t="shared" ref="AW4:AW35" si="25">AG4*COS(B4)+AS4/AV4*SIN(B4)</f>
        <v>-1.0230035331877878E-2</v>
      </c>
      <c r="AX4" s="9">
        <f t="shared" ref="AX4:AX35" si="26">AH4*COS(B4)+AT4/AV4*SIN(B4)</f>
        <v>-0.82288197062561097</v>
      </c>
      <c r="AY4" s="9">
        <f t="shared" ref="AY4:AY35" si="27">AI4*COS(B4)+AU4/AV4*SIN(B4)</f>
        <v>0.56836983705919075</v>
      </c>
      <c r="AZ4" s="9">
        <f>SQRT(AW4*AW4+AX4*AX4+AY4*AY4)</f>
        <v>1.000141821384483</v>
      </c>
      <c r="BA4" s="9">
        <v>0</v>
      </c>
      <c r="BB4" s="9">
        <f t="shared" ref="BB4:BB35" si="28">-COS(B4)</f>
        <v>-0.8191520442889918</v>
      </c>
      <c r="BC4" s="9">
        <f t="shared" ref="BC4:BC35" si="29">SIN(B4)</f>
        <v>0.57357643635104605</v>
      </c>
      <c r="BD4" s="9">
        <f>(AW4*BA4+AX4*BB4+AY4*BC4)/AZ4</f>
        <v>0.99992718305887507</v>
      </c>
      <c r="BE4" s="9">
        <f t="shared" ref="BE4:BE67" si="30">SQRT(1-BD4*BD4)</f>
        <v>1.2067666714942693E-2</v>
      </c>
      <c r="BF4" s="9">
        <f t="shared" ref="BF4:BF67" si="31">ATAN2(BD4,BE4)</f>
        <v>1.2067959633666721E-2</v>
      </c>
      <c r="BG4" s="17">
        <f>BF4*180/PI()*60</f>
        <v>41.486589260600766</v>
      </c>
      <c r="BH4" s="9">
        <f t="shared" ref="BH4:BJ35" si="32">AK4+AO4</f>
        <v>1.7151946081735094</v>
      </c>
      <c r="BI4" s="9">
        <f t="shared" si="32"/>
        <v>0.13826340013081451</v>
      </c>
      <c r="BJ4" s="9">
        <f t="shared" si="32"/>
        <v>0.19746059930221013</v>
      </c>
      <c r="BK4" s="9">
        <f>SQRT(BH4*BH4+BI4*BI4+BJ4*BJ4)</f>
        <v>1.7320508075688774</v>
      </c>
      <c r="BL4" s="9">
        <f>BH4/BK4</f>
        <v>0.99026806874157025</v>
      </c>
      <c r="BM4" s="9">
        <f>SQRT(1-BL4*BL4)</f>
        <v>0.1391731009600658</v>
      </c>
      <c r="BN4" s="9">
        <f>ATAN2(BL4,BM4)</f>
        <v>0.13962634015954672</v>
      </c>
      <c r="BO4" s="9">
        <f>BN4*180/PI()</f>
        <v>8.0000000000000195</v>
      </c>
      <c r="BP4" s="9">
        <f t="shared" ref="BP4:BP35" si="33">(BO4+H4)*240</f>
        <v>4.6895820560166612E-12</v>
      </c>
    </row>
    <row r="5" spans="1:68">
      <c r="A5" s="10">
        <v>35</v>
      </c>
      <c r="B5" s="9">
        <f>A5/180*PI()</f>
        <v>0.6108652381980153</v>
      </c>
      <c r="C5" s="10">
        <f>C$4</f>
        <v>35</v>
      </c>
      <c r="D5" s="9">
        <f>C5/180*PI()</f>
        <v>0.6108652381980153</v>
      </c>
      <c r="E5" s="25">
        <f t="shared" ref="E5:F35" si="34">E$4</f>
        <v>90.9</v>
      </c>
      <c r="F5" s="9">
        <f t="shared" si="34"/>
        <v>1.5865042900628454</v>
      </c>
      <c r="G5" s="8">
        <v>-31</v>
      </c>
      <c r="H5" s="8">
        <f t="shared" si="0"/>
        <v>-7.75</v>
      </c>
      <c r="I5" s="9">
        <f t="shared" si="1"/>
        <v>-0.13526301702956053</v>
      </c>
      <c r="J5" s="9">
        <f t="shared" si="2"/>
        <v>0.85811503888070484</v>
      </c>
      <c r="K5" s="9">
        <f>-SQRT(0.75)*SIN(I5)*SIN(D5)</f>
        <v>6.6984740592215222E-2</v>
      </c>
      <c r="L5" s="9">
        <f>-SQRT(0.75)*SIN(I5)*COS(D5)</f>
        <v>9.5664123758909786E-2</v>
      </c>
      <c r="M5" s="9">
        <f t="shared" si="3"/>
        <v>0.8660254037844386</v>
      </c>
      <c r="N5" s="9">
        <f>1-L5*L5</f>
        <v>0.99084837542544002</v>
      </c>
      <c r="O5" s="9">
        <f>-2*J5*COS(F5)</f>
        <v>2.6957370411488879E-2</v>
      </c>
      <c r="P5" s="9">
        <f>COS(F5)*COS(F5)-K5*K5</f>
        <v>-4.2402356550721495E-3</v>
      </c>
      <c r="Q5" s="9">
        <f>(-O5+SQRT(O5*O5-4*N5*P5))/2/N5</f>
        <v>5.3213329948383487E-2</v>
      </c>
      <c r="R5" s="11">
        <f>(-O5-SQRT(O5*O5-4*N5*P5))/2/N5</f>
        <v>-8.0419682686171653E-2</v>
      </c>
      <c r="S5" s="12">
        <f>SQRT(1-Q5*Q5)</f>
        <v>0.99858316705009831</v>
      </c>
      <c r="T5" s="11">
        <f>SQRT(1-R5*R5)</f>
        <v>0.99676109205599284</v>
      </c>
      <c r="U5" s="12">
        <f>R5</f>
        <v>-8.0419682686171653E-2</v>
      </c>
      <c r="V5" s="12">
        <f>T5</f>
        <v>0.99676109205599284</v>
      </c>
      <c r="W5" s="9">
        <v>0</v>
      </c>
      <c r="X5" s="9">
        <f t="shared" si="4"/>
        <v>1</v>
      </c>
      <c r="Y5" s="9">
        <f t="shared" si="5"/>
        <v>-3.2431919856694753E-2</v>
      </c>
      <c r="Z5" s="9">
        <f t="shared" si="5"/>
        <v>0.49904957195322797</v>
      </c>
      <c r="AA5" s="9">
        <f t="shared" si="5"/>
        <v>8.6764899671317374E-4</v>
      </c>
      <c r="AB5" s="9">
        <f t="shared" si="6"/>
        <v>0.50010304688841145</v>
      </c>
      <c r="AC5" s="9">
        <f t="shared" si="7"/>
        <v>3.2431919856694753E-2</v>
      </c>
      <c r="AD5" s="9">
        <f t="shared" si="7"/>
        <v>-0.49904957195322797</v>
      </c>
      <c r="AE5" s="9">
        <f t="shared" si="7"/>
        <v>-8.6764899671317374E-4</v>
      </c>
      <c r="AF5" s="9">
        <f t="shared" si="8"/>
        <v>0.50010304688841145</v>
      </c>
      <c r="AG5" s="9">
        <f t="shared" si="9"/>
        <v>6.4863839713389507E-2</v>
      </c>
      <c r="AH5" s="9">
        <f t="shared" si="10"/>
        <v>-0.99809914390645593</v>
      </c>
      <c r="AI5" s="9">
        <f t="shared" si="11"/>
        <v>-1.7352979934263475E-3</v>
      </c>
      <c r="AJ5" s="9">
        <f t="shared" si="12"/>
        <v>1.0002060937768229</v>
      </c>
      <c r="AK5" s="9">
        <f t="shared" si="13"/>
        <v>0.89054695873739964</v>
      </c>
      <c r="AL5" s="9">
        <f t="shared" si="14"/>
        <v>-0.43206483136101276</v>
      </c>
      <c r="AM5" s="9">
        <f t="shared" si="15"/>
        <v>9.4796474762196617E-2</v>
      </c>
      <c r="AN5" s="9">
        <f t="shared" si="16"/>
        <v>0.99435420039480493</v>
      </c>
      <c r="AO5" s="9">
        <f t="shared" si="17"/>
        <v>0.82568311902401004</v>
      </c>
      <c r="AP5" s="9">
        <f t="shared" si="18"/>
        <v>0.56603431254544323</v>
      </c>
      <c r="AQ5" s="9">
        <f t="shared" si="19"/>
        <v>9.6531772755622955E-2</v>
      </c>
      <c r="AR5" s="9">
        <f t="shared" si="20"/>
        <v>1.0057165799425569</v>
      </c>
      <c r="AS5" s="9">
        <f t="shared" si="21"/>
        <v>-9.536604154038926E-2</v>
      </c>
      <c r="AT5" s="9">
        <f t="shared" si="22"/>
        <v>-7.6942276949184402E-3</v>
      </c>
      <c r="AU5" s="9">
        <f t="shared" si="23"/>
        <v>0.86082877315710304</v>
      </c>
      <c r="AV5" s="9">
        <f t="shared" si="24"/>
        <v>0.86612935507005395</v>
      </c>
      <c r="AW5" s="9">
        <f t="shared" si="25"/>
        <v>-1.0020862034280188E-2</v>
      </c>
      <c r="AX5" s="9">
        <f t="shared" si="26"/>
        <v>-0.82269029892972634</v>
      </c>
      <c r="AY5" s="9">
        <f t="shared" si="27"/>
        <v>0.56864476157952271</v>
      </c>
      <c r="AZ5" s="9">
        <f t="shared" ref="AZ5:AZ68" si="35">SQRT(AW5*AW5+AX5*AX5+AY5*AY5)</f>
        <v>1.000138295687564</v>
      </c>
      <c r="BA5" s="9">
        <v>0</v>
      </c>
      <c r="BB5" s="9">
        <f t="shared" si="28"/>
        <v>-0.8191520442889918</v>
      </c>
      <c r="BC5" s="9">
        <f t="shared" si="29"/>
        <v>0.57357643635104605</v>
      </c>
      <c r="BD5" s="9">
        <f t="shared" ref="BD5:BD68" si="36">(AW5*BA5+AX5*BB5+AY5*BC5)/AZ5</f>
        <v>0.99993138988239938</v>
      </c>
      <c r="BE5" s="9">
        <f t="shared" si="30"/>
        <v>1.1713903186084128E-2</v>
      </c>
      <c r="BF5" s="9">
        <f t="shared" si="31"/>
        <v>1.1714171090861586E-2</v>
      </c>
      <c r="BG5" s="17">
        <f t="shared" ref="BG5:BG68" si="37">BF5*180/PI()*60</f>
        <v>40.27035384003171</v>
      </c>
      <c r="BH5" s="9">
        <f t="shared" si="32"/>
        <v>1.7162300777614097</v>
      </c>
      <c r="BI5" s="9">
        <f t="shared" si="32"/>
        <v>0.13396948118443047</v>
      </c>
      <c r="BJ5" s="9">
        <f t="shared" si="32"/>
        <v>0.19132824751781957</v>
      </c>
      <c r="BK5" s="9">
        <f>SQRT(BH5*BH5+BI5*BI5+BJ5*BJ5)</f>
        <v>1.7320508075688772</v>
      </c>
      <c r="BL5" s="9">
        <f>BH5/BK5</f>
        <v>0.99086589738688224</v>
      </c>
      <c r="BM5" s="9">
        <f>SQRT(1-BL5*BL5)</f>
        <v>0.1348509302737233</v>
      </c>
      <c r="BN5" s="9">
        <f>ATAN2(BL5,BM5)</f>
        <v>0.13526301702956084</v>
      </c>
      <c r="BO5" s="9">
        <f t="shared" ref="BO5:BO68" si="38">BN5*180/PI()</f>
        <v>7.7500000000000178</v>
      </c>
      <c r="BP5" s="9">
        <f t="shared" si="33"/>
        <v>4.2632564145606011E-12</v>
      </c>
    </row>
    <row r="6" spans="1:68">
      <c r="A6" s="8">
        <v>35</v>
      </c>
      <c r="B6" s="9">
        <f>A6/180*PI()</f>
        <v>0.6108652381980153</v>
      </c>
      <c r="C6" s="10">
        <f>C$4</f>
        <v>35</v>
      </c>
      <c r="D6" s="9">
        <f>C6/180*PI()</f>
        <v>0.6108652381980153</v>
      </c>
      <c r="E6" s="25">
        <f t="shared" si="34"/>
        <v>90.9</v>
      </c>
      <c r="F6" s="9">
        <f t="shared" si="34"/>
        <v>1.5865042900628454</v>
      </c>
      <c r="G6" s="8">
        <v>-30</v>
      </c>
      <c r="H6" s="8">
        <f t="shared" si="0"/>
        <v>-7.5</v>
      </c>
      <c r="I6" s="9">
        <f t="shared" si="1"/>
        <v>-0.1308996938995747</v>
      </c>
      <c r="J6" s="9">
        <f t="shared" si="2"/>
        <v>0.85861643640126084</v>
      </c>
      <c r="K6" s="9">
        <f t="shared" ref="K6:K68" si="39">-SQRT(0.75)*SIN(I6)*SIN(D6)</f>
        <v>6.4836505826118759E-2</v>
      </c>
      <c r="L6" s="9">
        <f t="shared" ref="L6:L68" si="40">-SQRT(0.75)*SIN(I6)*COS(D6)</f>
        <v>9.2596126559695E-2</v>
      </c>
      <c r="M6" s="9">
        <f t="shared" si="3"/>
        <v>0.86602540378443849</v>
      </c>
      <c r="N6" s="9">
        <f>1-L6*L6</f>
        <v>0.99142595734614092</v>
      </c>
      <c r="O6" s="9">
        <f>-2*J6*COS(F6)</f>
        <v>2.6973121631398346E-2</v>
      </c>
      <c r="P6" s="9">
        <f>COS(F6)*COS(F6)-K6*K6</f>
        <v>-3.9570526706061157E-3</v>
      </c>
      <c r="Q6" s="9">
        <f>(-O6+SQRT(O6*O6-4*N6*P6))/2/N6</f>
        <v>5.1021265686344533E-2</v>
      </c>
      <c r="R6" s="11">
        <f>(-O6-SQRT(O6*O6-4*N6*P6))/2/N6</f>
        <v>-7.8227656069344245E-2</v>
      </c>
      <c r="S6" s="12">
        <f t="shared" ref="S6:S36" si="41">SQRT(1-Q6*Q6)</f>
        <v>0.99869756705809765</v>
      </c>
      <c r="T6" s="11">
        <f t="shared" ref="T6:T36" si="42">SQRT(1-R6*R6)</f>
        <v>0.99693552139839836</v>
      </c>
      <c r="U6" s="12">
        <f>R6</f>
        <v>-7.8227656069344245E-2</v>
      </c>
      <c r="V6" s="12">
        <f>T6</f>
        <v>0.99693552139839836</v>
      </c>
      <c r="W6" s="9">
        <v>0</v>
      </c>
      <c r="X6" s="9">
        <f t="shared" si="4"/>
        <v>1</v>
      </c>
      <c r="Y6" s="9">
        <f t="shared" ref="Y6:Y36" si="43">0.5/SIN($F6)*(U6-COS($F6)*J6/$M6)</f>
        <v>-3.1331223772609301E-2</v>
      </c>
      <c r="Z6" s="9">
        <f t="shared" ref="Z6:Z36" si="44">0.5/SIN($F6)*(V6-COS($F6)*K6/$M6)</f>
        <v>0.49911731344843502</v>
      </c>
      <c r="AA6" s="9">
        <f t="shared" ref="AA6:AA36" si="45">0.5/SIN($F6)*(W6-COS($F6)*L6/$M6)</f>
        <v>8.3982305123620382E-4</v>
      </c>
      <c r="AB6" s="9">
        <f t="shared" si="6"/>
        <v>0.50010043338296561</v>
      </c>
      <c r="AC6" s="9">
        <f t="shared" si="7"/>
        <v>3.1331223772609301E-2</v>
      </c>
      <c r="AD6" s="9">
        <f t="shared" si="7"/>
        <v>-0.49911731344843502</v>
      </c>
      <c r="AE6" s="9">
        <f t="shared" si="7"/>
        <v>-8.3982305123620382E-4</v>
      </c>
      <c r="AF6" s="9">
        <f t="shared" si="8"/>
        <v>0.50010043338296561</v>
      </c>
      <c r="AG6" s="9">
        <f t="shared" si="9"/>
        <v>6.2662447545218602E-2</v>
      </c>
      <c r="AH6" s="9">
        <f t="shared" si="10"/>
        <v>-0.99823462689687004</v>
      </c>
      <c r="AI6" s="9">
        <f t="shared" si="11"/>
        <v>-1.6796461024724076E-3</v>
      </c>
      <c r="AJ6" s="9">
        <f t="shared" si="12"/>
        <v>1.0002008667659312</v>
      </c>
      <c r="AK6" s="9">
        <f t="shared" si="13"/>
        <v>0.88994766017387017</v>
      </c>
      <c r="AL6" s="9">
        <f t="shared" si="14"/>
        <v>-0.43428080762231625</v>
      </c>
      <c r="AM6" s="9">
        <f t="shared" si="15"/>
        <v>9.17563035084588E-2</v>
      </c>
      <c r="AN6" s="9">
        <f t="shared" si="16"/>
        <v>0.99449780138096533</v>
      </c>
      <c r="AO6" s="9">
        <f t="shared" si="17"/>
        <v>0.82728521262865151</v>
      </c>
      <c r="AP6" s="9">
        <f t="shared" si="18"/>
        <v>0.56395381927455379</v>
      </c>
      <c r="AQ6" s="9">
        <f t="shared" si="19"/>
        <v>9.3435949610931199E-2</v>
      </c>
      <c r="AR6" s="9">
        <f t="shared" si="20"/>
        <v>1.0055719815050963</v>
      </c>
      <c r="AS6" s="9">
        <f t="shared" si="21"/>
        <v>-9.2323757464103734E-2</v>
      </c>
      <c r="AT6" s="9">
        <f t="shared" si="22"/>
        <v>-7.2444716743574368E-3</v>
      </c>
      <c r="AU6" s="9">
        <f t="shared" si="23"/>
        <v>0.86116347218387712</v>
      </c>
      <c r="AV6" s="9">
        <f t="shared" si="24"/>
        <v>0.86612856111891523</v>
      </c>
      <c r="AW6" s="9">
        <f t="shared" si="25"/>
        <v>-9.8095026175187214E-3</v>
      </c>
      <c r="AX6" s="9">
        <f t="shared" si="26"/>
        <v>-0.82250344277756671</v>
      </c>
      <c r="AY6" s="9">
        <f t="shared" si="27"/>
        <v>0.5689125192830633</v>
      </c>
      <c r="AZ6" s="9">
        <f t="shared" si="35"/>
        <v>1.0001347880758649</v>
      </c>
      <c r="BA6" s="9">
        <v>0</v>
      </c>
      <c r="BB6" s="9">
        <f t="shared" si="28"/>
        <v>-0.8191520442889918</v>
      </c>
      <c r="BC6" s="9">
        <f t="shared" si="29"/>
        <v>0.57357643635104605</v>
      </c>
      <c r="BD6" s="9">
        <f t="shared" si="36"/>
        <v>0.99993541262159624</v>
      </c>
      <c r="BE6" s="9">
        <f t="shared" si="30"/>
        <v>1.1365323808764096E-2</v>
      </c>
      <c r="BF6" s="9">
        <f t="shared" si="31"/>
        <v>1.1365568500575548E-2</v>
      </c>
      <c r="BG6" s="17">
        <f t="shared" si="37"/>
        <v>39.071946410988609</v>
      </c>
      <c r="BH6" s="9">
        <f t="shared" si="32"/>
        <v>1.7172328728025217</v>
      </c>
      <c r="BI6" s="9">
        <f t="shared" si="32"/>
        <v>0.12967301165223755</v>
      </c>
      <c r="BJ6" s="9">
        <f t="shared" si="32"/>
        <v>0.18519225311939</v>
      </c>
      <c r="BK6" s="9">
        <f t="shared" ref="BK6:BK68" si="46">SQRT(BH6*BH6+BI6*BI6+BJ6*BJ6)</f>
        <v>1.732050807568877</v>
      </c>
      <c r="BL6" s="9">
        <f t="shared" ref="BL6:BL68" si="47">BH6/BK6</f>
        <v>0.99144486137381049</v>
      </c>
      <c r="BM6" s="9">
        <f t="shared" ref="BM6:BM36" si="48">SQRT(1-BL6*BL6)</f>
        <v>0.13052619222005091</v>
      </c>
      <c r="BN6" s="9">
        <f t="shared" ref="BN6:BN68" si="49">ATAN2(BL6,BM6)</f>
        <v>0.13089969389957401</v>
      </c>
      <c r="BO6" s="9">
        <f t="shared" si="38"/>
        <v>7.49999999999996</v>
      </c>
      <c r="BP6" s="9">
        <f t="shared" si="33"/>
        <v>-9.5923269327613525E-12</v>
      </c>
    </row>
    <row r="7" spans="1:68">
      <c r="A7" s="10">
        <v>35</v>
      </c>
      <c r="B7" s="9">
        <f>A7/180*PI()</f>
        <v>0.6108652381980153</v>
      </c>
      <c r="C7" s="10">
        <f t="shared" ref="C7:C68" si="50">C$4</f>
        <v>35</v>
      </c>
      <c r="D7" s="9">
        <f>C7/180*PI()</f>
        <v>0.6108652381980153</v>
      </c>
      <c r="E7" s="25">
        <f t="shared" si="34"/>
        <v>90.9</v>
      </c>
      <c r="F7" s="9">
        <f t="shared" si="34"/>
        <v>1.5865042900628454</v>
      </c>
      <c r="G7" s="8">
        <v>-29</v>
      </c>
      <c r="H7" s="8">
        <f t="shared" si="0"/>
        <v>-7.25</v>
      </c>
      <c r="I7" s="9">
        <f t="shared" si="1"/>
        <v>-0.1265363707695889</v>
      </c>
      <c r="J7" s="9">
        <f t="shared" si="2"/>
        <v>0.85910148710253686</v>
      </c>
      <c r="K7" s="9">
        <f t="shared" si="39"/>
        <v>6.2687036666411192E-2</v>
      </c>
      <c r="L7" s="9">
        <f t="shared" si="40"/>
        <v>8.9526366463704987E-2</v>
      </c>
      <c r="M7" s="9">
        <f t="shared" si="3"/>
        <v>0.86602540378443849</v>
      </c>
      <c r="N7" s="9">
        <f t="shared" ref="N7:N34" si="51">1-L7*L7</f>
        <v>0.99198502970780644</v>
      </c>
      <c r="O7" s="9">
        <f t="shared" ref="O7:O34" si="52">-2*J7*COS(F7)</f>
        <v>2.6988359321952871E-2</v>
      </c>
      <c r="P7" s="9">
        <f t="shared" ref="P7:P34" si="53">COS(F7)*COS(F7)-K7*K7</f>
        <v>-3.682944748881764E-3</v>
      </c>
      <c r="Q7" s="9">
        <f t="shared" ref="Q7:Q34" si="54">(-O7+SQRT(O7*O7-4*N7*P7))/2/N7</f>
        <v>4.8828747897369656E-2</v>
      </c>
      <c r="R7" s="11">
        <f t="shared" ref="R7:R34" si="55">(-O7-SQRT(O7*O7-4*N7*P7))/2/N7</f>
        <v>-7.6035165850977693E-2</v>
      </c>
      <c r="S7" s="12">
        <f t="shared" si="41"/>
        <v>0.9988071652620315</v>
      </c>
      <c r="T7" s="11">
        <f t="shared" si="42"/>
        <v>0.9971051366601289</v>
      </c>
      <c r="U7" s="12">
        <f t="shared" ref="U7:U34" si="56">R7</f>
        <v>-7.6035165850977693E-2</v>
      </c>
      <c r="V7" s="12">
        <f t="shared" ref="V7:V34" si="57">T7</f>
        <v>0.9971051366601289</v>
      </c>
      <c r="W7" s="9">
        <v>0</v>
      </c>
      <c r="X7" s="9">
        <f t="shared" si="4"/>
        <v>1</v>
      </c>
      <c r="Y7" s="9">
        <f t="shared" si="43"/>
        <v>-3.0230444120600383E-2</v>
      </c>
      <c r="Z7" s="9">
        <f t="shared" si="44"/>
        <v>0.49918263641068483</v>
      </c>
      <c r="AA7" s="9">
        <f t="shared" si="45"/>
        <v>8.1198111673891728E-4</v>
      </c>
      <c r="AB7" s="9">
        <f t="shared" si="6"/>
        <v>0.50009783398749552</v>
      </c>
      <c r="AC7" s="9">
        <f t="shared" ref="AC7:AC34" si="58">-Y7</f>
        <v>3.0230444120600383E-2</v>
      </c>
      <c r="AD7" s="9">
        <f t="shared" ref="AD7:AD34" si="59">-Z7</f>
        <v>-0.49918263641068483</v>
      </c>
      <c r="AE7" s="9">
        <f t="shared" ref="AE7:AE34" si="60">-AA7</f>
        <v>-8.1198111673891728E-4</v>
      </c>
      <c r="AF7" s="9">
        <f t="shared" si="8"/>
        <v>0.50009783398749552</v>
      </c>
      <c r="AG7" s="9">
        <f t="shared" si="9"/>
        <v>6.0460888241200765E-2</v>
      </c>
      <c r="AH7" s="9">
        <f t="shared" si="10"/>
        <v>-0.99836527282136966</v>
      </c>
      <c r="AI7" s="9">
        <f t="shared" si="11"/>
        <v>-1.6239622334778346E-3</v>
      </c>
      <c r="AJ7" s="9">
        <f t="shared" si="12"/>
        <v>1.000195667974991</v>
      </c>
      <c r="AK7" s="9">
        <f t="shared" si="13"/>
        <v>0.88933193122313725</v>
      </c>
      <c r="AL7" s="9">
        <f t="shared" si="14"/>
        <v>-0.43649559974427365</v>
      </c>
      <c r="AM7" s="9">
        <f t="shared" si="15"/>
        <v>8.8714385346966074E-2</v>
      </c>
      <c r="AN7" s="9">
        <f t="shared" si="16"/>
        <v>0.99464060577511015</v>
      </c>
      <c r="AO7" s="9">
        <f t="shared" si="17"/>
        <v>0.82887104298193648</v>
      </c>
      <c r="AP7" s="9">
        <f t="shared" si="18"/>
        <v>0.56186967307709601</v>
      </c>
      <c r="AQ7" s="9">
        <f t="shared" si="19"/>
        <v>9.0338347580443901E-2</v>
      </c>
      <c r="AR7" s="9">
        <f t="shared" si="20"/>
        <v>1.0054281438577752</v>
      </c>
      <c r="AS7" s="9">
        <f t="shared" si="21"/>
        <v>-8.927821389916786E-2</v>
      </c>
      <c r="AT7" s="9">
        <f t="shared" si="22"/>
        <v>-6.8079920071820168E-3</v>
      </c>
      <c r="AU7" s="9">
        <f t="shared" si="23"/>
        <v>0.86148720447042859</v>
      </c>
      <c r="AV7" s="9">
        <f t="shared" si="24"/>
        <v>0.86612767632634247</v>
      </c>
      <c r="AW7" s="9">
        <f t="shared" si="25"/>
        <v>-9.5961240842628859E-3</v>
      </c>
      <c r="AX7" s="9">
        <f t="shared" si="26"/>
        <v>-0.82232141626918775</v>
      </c>
      <c r="AY7" s="9">
        <f t="shared" si="27"/>
        <v>0.56917310091192885</v>
      </c>
      <c r="AZ7" s="9">
        <f t="shared" si="35"/>
        <v>1.0001312994072848</v>
      </c>
      <c r="BA7" s="9">
        <v>0</v>
      </c>
      <c r="BB7" s="9">
        <f t="shared" si="28"/>
        <v>-0.8191520442889918</v>
      </c>
      <c r="BC7" s="9">
        <f t="shared" si="29"/>
        <v>0.57357643635104605</v>
      </c>
      <c r="BD7" s="9">
        <f t="shared" si="36"/>
        <v>0.99993925665574279</v>
      </c>
      <c r="BE7" s="9">
        <f t="shared" si="30"/>
        <v>1.1021932623663617E-2</v>
      </c>
      <c r="BF7" s="9">
        <f t="shared" si="31"/>
        <v>1.1022155798768769E-2</v>
      </c>
      <c r="BG7" s="17">
        <f t="shared" si="37"/>
        <v>37.891380504305829</v>
      </c>
      <c r="BH7" s="9">
        <f t="shared" si="32"/>
        <v>1.7182029742050737</v>
      </c>
      <c r="BI7" s="9">
        <f t="shared" si="32"/>
        <v>0.12537407333282236</v>
      </c>
      <c r="BJ7" s="9">
        <f t="shared" si="32"/>
        <v>0.17905273292740997</v>
      </c>
      <c r="BK7" s="9">
        <f t="shared" si="46"/>
        <v>1.732050807568877</v>
      </c>
      <c r="BL7" s="9">
        <f t="shared" si="47"/>
        <v>0.99200494967971509</v>
      </c>
      <c r="BM7" s="9">
        <f t="shared" si="48"/>
        <v>0.12619896913582895</v>
      </c>
      <c r="BN7" s="9">
        <f t="shared" si="49"/>
        <v>0.12653637076958807</v>
      </c>
      <c r="BO7" s="9">
        <f t="shared" si="38"/>
        <v>7.2499999999999529</v>
      </c>
      <c r="BP7" s="9">
        <f t="shared" si="33"/>
        <v>-1.1297629498585593E-11</v>
      </c>
    </row>
    <row r="8" spans="1:68">
      <c r="A8" s="8">
        <v>35</v>
      </c>
      <c r="B8" s="9">
        <f t="shared" ref="B8:B68" si="61">A8/180*PI()</f>
        <v>0.6108652381980153</v>
      </c>
      <c r="C8" s="10">
        <f t="shared" si="50"/>
        <v>35</v>
      </c>
      <c r="D8" s="9">
        <f t="shared" ref="D8:D68" si="62">C8/180*PI()</f>
        <v>0.6108652381980153</v>
      </c>
      <c r="E8" s="25">
        <f t="shared" si="34"/>
        <v>90.9</v>
      </c>
      <c r="F8" s="9">
        <f t="shared" si="34"/>
        <v>1.5865042900628454</v>
      </c>
      <c r="G8" s="8">
        <v>-28</v>
      </c>
      <c r="H8" s="8">
        <f t="shared" si="0"/>
        <v>-7</v>
      </c>
      <c r="I8" s="9">
        <f t="shared" si="1"/>
        <v>-0.12217304763960307</v>
      </c>
      <c r="J8" s="9">
        <f t="shared" si="2"/>
        <v>0.85957018174986655</v>
      </c>
      <c r="K8" s="9">
        <f t="shared" si="39"/>
        <v>6.0536374035886895E-2</v>
      </c>
      <c r="L8" s="9">
        <f t="shared" si="40"/>
        <v>8.6454901914746973E-2</v>
      </c>
      <c r="M8" s="9">
        <f t="shared" si="3"/>
        <v>0.8660254037844386</v>
      </c>
      <c r="N8" s="9">
        <f t="shared" si="51"/>
        <v>0.99252554993491149</v>
      </c>
      <c r="O8" s="9">
        <f t="shared" si="52"/>
        <v>2.7003083193048789E-2</v>
      </c>
      <c r="P8" s="9">
        <f t="shared" si="53"/>
        <v>-3.4179327642785838E-3</v>
      </c>
      <c r="Q8" s="9">
        <f t="shared" si="54"/>
        <v>4.6635638604729794E-2</v>
      </c>
      <c r="R8" s="11">
        <f t="shared" si="55"/>
        <v>-7.3842074947672934E-2</v>
      </c>
      <c r="S8" s="12">
        <f t="shared" si="41"/>
        <v>0.99891196669773108</v>
      </c>
      <c r="T8" s="11">
        <f t="shared" si="42"/>
        <v>0.99726994739008468</v>
      </c>
      <c r="U8" s="12">
        <f t="shared" si="56"/>
        <v>-7.3842074947672934E-2</v>
      </c>
      <c r="V8" s="12">
        <f t="shared" si="57"/>
        <v>0.99726994739008468</v>
      </c>
      <c r="W8" s="9">
        <v>0</v>
      </c>
      <c r="X8" s="9">
        <f t="shared" si="4"/>
        <v>1</v>
      </c>
      <c r="Y8" s="9">
        <f t="shared" si="43"/>
        <v>-2.9129512434267629E-2</v>
      </c>
      <c r="Z8" s="9">
        <f t="shared" si="44"/>
        <v>0.49924554598617571</v>
      </c>
      <c r="AA8" s="9">
        <f t="shared" si="45"/>
        <v>7.8412372329161363E-4</v>
      </c>
      <c r="AB8" s="9">
        <f t="shared" si="6"/>
        <v>0.50009524945924677</v>
      </c>
      <c r="AC8" s="9">
        <f t="shared" si="58"/>
        <v>2.9129512434267629E-2</v>
      </c>
      <c r="AD8" s="9">
        <f t="shared" si="59"/>
        <v>-0.49924554598617571</v>
      </c>
      <c r="AE8" s="9">
        <f t="shared" si="60"/>
        <v>-7.8412372329161363E-4</v>
      </c>
      <c r="AF8" s="9">
        <f t="shared" si="8"/>
        <v>0.50009524945924677</v>
      </c>
      <c r="AG8" s="9">
        <f t="shared" si="9"/>
        <v>5.8259024868535257E-2</v>
      </c>
      <c r="AH8" s="9">
        <f t="shared" si="10"/>
        <v>-0.99849109197235142</v>
      </c>
      <c r="AI8" s="9">
        <f t="shared" si="11"/>
        <v>-1.5682474465832273E-3</v>
      </c>
      <c r="AJ8" s="9">
        <f t="shared" si="12"/>
        <v>1.0001904989184935</v>
      </c>
      <c r="AK8" s="9">
        <f t="shared" si="13"/>
        <v>0.88869969418413419</v>
      </c>
      <c r="AL8" s="9">
        <f t="shared" si="14"/>
        <v>-0.4387091719502888</v>
      </c>
      <c r="AM8" s="9">
        <f t="shared" si="15"/>
        <v>8.5670778191455355E-2</v>
      </c>
      <c r="AN8" s="9">
        <f t="shared" si="16"/>
        <v>0.99478257234041412</v>
      </c>
      <c r="AO8" s="9">
        <f t="shared" si="17"/>
        <v>0.8304406693155989</v>
      </c>
      <c r="AP8" s="9">
        <f t="shared" si="18"/>
        <v>0.55978192002206262</v>
      </c>
      <c r="AQ8" s="9">
        <f t="shared" si="19"/>
        <v>8.7239025638038592E-2</v>
      </c>
      <c r="AR8" s="9">
        <f t="shared" si="20"/>
        <v>1.0052851092258361</v>
      </c>
      <c r="AS8" s="9">
        <f t="shared" si="21"/>
        <v>-8.6229513405211053E-2</v>
      </c>
      <c r="AT8" s="9">
        <f t="shared" si="22"/>
        <v>-6.3847970233463294E-3</v>
      </c>
      <c r="AU8" s="9">
        <f t="shared" si="23"/>
        <v>0.8617999595227045</v>
      </c>
      <c r="AV8" s="9">
        <f t="shared" si="24"/>
        <v>0.86612670253748891</v>
      </c>
      <c r="AW8" s="9">
        <f t="shared" si="25"/>
        <v>-9.3809057586836178E-3</v>
      </c>
      <c r="AX8" s="9">
        <f t="shared" si="26"/>
        <v>-0.82214423327897523</v>
      </c>
      <c r="AY8" s="9">
        <f t="shared" si="27"/>
        <v>0.56942649747796203</v>
      </c>
      <c r="AZ8" s="9">
        <f t="shared" si="35"/>
        <v>1.0001278306980297</v>
      </c>
      <c r="BA8" s="9">
        <v>0</v>
      </c>
      <c r="BB8" s="9">
        <f t="shared" si="28"/>
        <v>-0.8191520442889918</v>
      </c>
      <c r="BC8" s="9">
        <f t="shared" si="29"/>
        <v>0.57357643635104605</v>
      </c>
      <c r="BD8" s="9">
        <f t="shared" si="36"/>
        <v>0.99994292717577493</v>
      </c>
      <c r="BE8" s="9">
        <f t="shared" si="30"/>
        <v>1.0683744247351867E-2</v>
      </c>
      <c r="BF8" s="9">
        <f t="shared" si="31"/>
        <v>1.0683947502477843E-2</v>
      </c>
      <c r="BG8" s="17">
        <f t="shared" si="37"/>
        <v>36.728706025879028</v>
      </c>
      <c r="BH8" s="9">
        <f t="shared" si="32"/>
        <v>1.7191403634997331</v>
      </c>
      <c r="BI8" s="9">
        <f t="shared" si="32"/>
        <v>0.12107274807177382</v>
      </c>
      <c r="BJ8" s="9">
        <f t="shared" si="32"/>
        <v>0.17290980382949395</v>
      </c>
      <c r="BK8" s="9">
        <f t="shared" si="46"/>
        <v>1.7320508075688772</v>
      </c>
      <c r="BL8" s="9">
        <f t="shared" si="47"/>
        <v>0.99254615164132209</v>
      </c>
      <c r="BM8" s="9">
        <f t="shared" si="48"/>
        <v>0.1218693434051468</v>
      </c>
      <c r="BN8" s="9">
        <f t="shared" si="49"/>
        <v>0.12217304763960238</v>
      </c>
      <c r="BO8" s="9">
        <f t="shared" si="38"/>
        <v>6.99999999999996</v>
      </c>
      <c r="BP8" s="9">
        <f t="shared" si="33"/>
        <v>-9.5923269327613525E-12</v>
      </c>
    </row>
    <row r="9" spans="1:68">
      <c r="A9" s="10">
        <v>35</v>
      </c>
      <c r="B9" s="9">
        <f t="shared" si="61"/>
        <v>0.6108652381980153</v>
      </c>
      <c r="C9" s="10">
        <f t="shared" si="50"/>
        <v>35</v>
      </c>
      <c r="D9" s="9">
        <f t="shared" si="62"/>
        <v>0.6108652381980153</v>
      </c>
      <c r="E9" s="25">
        <f t="shared" si="34"/>
        <v>90.9</v>
      </c>
      <c r="F9" s="9">
        <f t="shared" si="34"/>
        <v>1.5865042900628454</v>
      </c>
      <c r="G9" s="8">
        <v>-27</v>
      </c>
      <c r="H9" s="8">
        <f t="shared" si="0"/>
        <v>-6.75</v>
      </c>
      <c r="I9" s="9">
        <f t="shared" si="1"/>
        <v>-0.11780972450961724</v>
      </c>
      <c r="J9" s="9">
        <f t="shared" si="2"/>
        <v>0.86002251141997943</v>
      </c>
      <c r="K9" s="9">
        <f t="shared" si="39"/>
        <v>5.8384558880062269E-2</v>
      </c>
      <c r="L9" s="9">
        <f t="shared" si="40"/>
        <v>8.3381791389078558E-2</v>
      </c>
      <c r="M9" s="9">
        <f t="shared" si="3"/>
        <v>0.8660254037844386</v>
      </c>
      <c r="N9" s="9">
        <f t="shared" si="51"/>
        <v>0.99304747686474815</v>
      </c>
      <c r="O9" s="9">
        <f t="shared" si="52"/>
        <v>2.7017292964364819E-2</v>
      </c>
      <c r="P9" s="9">
        <f t="shared" si="53"/>
        <v>-3.1620368984852411E-3</v>
      </c>
      <c r="Q9" s="9">
        <f t="shared" si="54"/>
        <v>4.4441782005924725E-2</v>
      </c>
      <c r="R9" s="11">
        <f t="shared" si="55"/>
        <v>-7.1648228418400281E-2</v>
      </c>
      <c r="S9" s="12">
        <f t="shared" si="41"/>
        <v>0.99901197591026791</v>
      </c>
      <c r="T9" s="11">
        <f t="shared" si="42"/>
        <v>0.99742996313751509</v>
      </c>
      <c r="U9" s="12">
        <f t="shared" si="56"/>
        <v>-7.1648228418400281E-2</v>
      </c>
      <c r="V9" s="12">
        <f t="shared" si="57"/>
        <v>0.99742996313751509</v>
      </c>
      <c r="W9" s="9">
        <v>0</v>
      </c>
      <c r="X9" s="9">
        <f t="shared" si="4"/>
        <v>1</v>
      </c>
      <c r="Y9" s="9">
        <f t="shared" si="43"/>
        <v>-2.8028351314469444E-2</v>
      </c>
      <c r="Z9" s="9">
        <f t="shared" si="44"/>
        <v>0.49930604732148687</v>
      </c>
      <c r="AA9" s="9">
        <f t="shared" si="45"/>
        <v>7.5625140125890836E-4</v>
      </c>
      <c r="AB9" s="9">
        <f t="shared" si="6"/>
        <v>0.5000926806956848</v>
      </c>
      <c r="AC9" s="9">
        <f t="shared" si="58"/>
        <v>2.8028351314469444E-2</v>
      </c>
      <c r="AD9" s="9">
        <f t="shared" si="59"/>
        <v>-0.49930604732148687</v>
      </c>
      <c r="AE9" s="9">
        <f t="shared" si="60"/>
        <v>-7.5625140125890836E-4</v>
      </c>
      <c r="AF9" s="9">
        <f t="shared" si="8"/>
        <v>0.5000926806956848</v>
      </c>
      <c r="AG9" s="9">
        <f t="shared" si="9"/>
        <v>5.6056702628938887E-2</v>
      </c>
      <c r="AH9" s="9">
        <f t="shared" si="10"/>
        <v>-0.99861209464297374</v>
      </c>
      <c r="AI9" s="9">
        <f t="shared" si="11"/>
        <v>-1.5125028025178167E-3</v>
      </c>
      <c r="AJ9" s="9">
        <f t="shared" si="12"/>
        <v>1.0001853613913696</v>
      </c>
      <c r="AK9" s="9">
        <f t="shared" si="13"/>
        <v>0.88805086273444889</v>
      </c>
      <c r="AL9" s="9">
        <f t="shared" si="14"/>
        <v>-0.44092148844142459</v>
      </c>
      <c r="AM9" s="9">
        <f t="shared" si="15"/>
        <v>8.2625539987819643E-2</v>
      </c>
      <c r="AN9" s="9">
        <f t="shared" si="16"/>
        <v>0.99492365216185252</v>
      </c>
      <c r="AO9" s="9">
        <f t="shared" si="17"/>
        <v>0.83199416010550997</v>
      </c>
      <c r="AP9" s="9">
        <f t="shared" si="18"/>
        <v>0.55769060620154909</v>
      </c>
      <c r="AQ9" s="9">
        <f t="shared" si="19"/>
        <v>8.4138042790337472E-2</v>
      </c>
      <c r="AR9" s="9">
        <f t="shared" si="20"/>
        <v>1.0051429276176165</v>
      </c>
      <c r="AS9" s="9">
        <f t="shared" si="21"/>
        <v>-8.3177758545201347E-2</v>
      </c>
      <c r="AT9" s="9">
        <f t="shared" si="22"/>
        <v>-5.9748947433169233E-3</v>
      </c>
      <c r="AU9" s="9">
        <f t="shared" si="23"/>
        <v>0.86210172742447788</v>
      </c>
      <c r="AV9" s="9">
        <f t="shared" si="24"/>
        <v>0.86612564175878448</v>
      </c>
      <c r="AW9" s="9">
        <f t="shared" si="25"/>
        <v>-9.1640416076474232E-3</v>
      </c>
      <c r="AX9" s="9">
        <f t="shared" si="26"/>
        <v>-0.82197190748412186</v>
      </c>
      <c r="AY9" s="9">
        <f t="shared" si="27"/>
        <v>0.56967270026259065</v>
      </c>
      <c r="AZ9" s="9">
        <f t="shared" si="35"/>
        <v>1.0001243831524875</v>
      </c>
      <c r="BA9" s="9">
        <v>0</v>
      </c>
      <c r="BB9" s="9">
        <f t="shared" si="28"/>
        <v>-0.8191520442889918</v>
      </c>
      <c r="BC9" s="9">
        <f t="shared" si="29"/>
        <v>0.57357643635104605</v>
      </c>
      <c r="BD9" s="9">
        <f t="shared" si="36"/>
        <v>0.99994642917765508</v>
      </c>
      <c r="BE9" s="9">
        <f t="shared" si="30"/>
        <v>1.0350786195105977E-2</v>
      </c>
      <c r="BF9" s="9">
        <f t="shared" si="31"/>
        <v>1.0350971032442868E-2</v>
      </c>
      <c r="BG9" s="17">
        <f t="shared" si="37"/>
        <v>35.584017241268924</v>
      </c>
      <c r="BH9" s="9">
        <f t="shared" si="32"/>
        <v>1.7200450228399589</v>
      </c>
      <c r="BI9" s="9">
        <f t="shared" si="32"/>
        <v>0.1167691177601245</v>
      </c>
      <c r="BJ9" s="9">
        <f t="shared" si="32"/>
        <v>0.16676358277815712</v>
      </c>
      <c r="BK9" s="9">
        <f t="shared" si="46"/>
        <v>1.7320508075688772</v>
      </c>
      <c r="BL9" s="9">
        <f t="shared" si="47"/>
        <v>0.99306845695492629</v>
      </c>
      <c r="BM9" s="9">
        <f t="shared" si="48"/>
        <v>0.11753739745783774</v>
      </c>
      <c r="BN9" s="9">
        <f t="shared" si="49"/>
        <v>0.11780972450961735</v>
      </c>
      <c r="BO9" s="9">
        <f t="shared" si="38"/>
        <v>6.7500000000000062</v>
      </c>
      <c r="BP9" s="9">
        <f t="shared" si="33"/>
        <v>1.4921397450962104E-12</v>
      </c>
    </row>
    <row r="10" spans="1:68">
      <c r="A10" s="8">
        <v>35</v>
      </c>
      <c r="B10" s="9">
        <f t="shared" si="61"/>
        <v>0.6108652381980153</v>
      </c>
      <c r="C10" s="10">
        <f t="shared" si="50"/>
        <v>35</v>
      </c>
      <c r="D10" s="9">
        <f t="shared" si="62"/>
        <v>0.6108652381980153</v>
      </c>
      <c r="E10" s="25">
        <f t="shared" si="34"/>
        <v>90.9</v>
      </c>
      <c r="F10" s="9">
        <f t="shared" si="34"/>
        <v>1.5865042900628454</v>
      </c>
      <c r="G10" s="8">
        <v>-26</v>
      </c>
      <c r="H10" s="8">
        <f t="shared" si="0"/>
        <v>-6.5</v>
      </c>
      <c r="I10" s="9">
        <f t="shared" si="1"/>
        <v>-0.11344640137963141</v>
      </c>
      <c r="J10" s="9">
        <f t="shared" si="2"/>
        <v>0.86045846750117061</v>
      </c>
      <c r="K10" s="9">
        <f t="shared" si="39"/>
        <v>5.6231632166396088E-2</v>
      </c>
      <c r="L10" s="9">
        <f t="shared" si="40"/>
        <v>8.0307093394294357E-2</v>
      </c>
      <c r="M10" s="9">
        <f t="shared" si="3"/>
        <v>0.86602540378443849</v>
      </c>
      <c r="N10" s="9">
        <f t="shared" si="51"/>
        <v>0.99355077075056009</v>
      </c>
      <c r="O10" s="9">
        <f t="shared" si="52"/>
        <v>2.7030988365367395E-2</v>
      </c>
      <c r="P10" s="9">
        <f t="shared" si="53"/>
        <v>-2.9152766389626541E-3</v>
      </c>
      <c r="Q10" s="9">
        <f t="shared" si="54"/>
        <v>4.2247000963744986E-2</v>
      </c>
      <c r="R10" s="11">
        <f t="shared" si="55"/>
        <v>-6.9453449955724847E-2</v>
      </c>
      <c r="S10" s="12">
        <f t="shared" si="41"/>
        <v>0.99910719690610239</v>
      </c>
      <c r="T10" s="11">
        <f t="shared" si="42"/>
        <v>0.99758519349940611</v>
      </c>
      <c r="U10" s="12">
        <f t="shared" si="56"/>
        <v>-6.9453449955724847E-2</v>
      </c>
      <c r="V10" s="12">
        <f t="shared" si="57"/>
        <v>0.99758519349940611</v>
      </c>
      <c r="W10" s="9">
        <v>0</v>
      </c>
      <c r="X10" s="9">
        <f t="shared" si="4"/>
        <v>1</v>
      </c>
      <c r="Y10" s="9">
        <f t="shared" si="43"/>
        <v>-2.6926872674717689E-2</v>
      </c>
      <c r="Z10" s="9">
        <f t="shared" si="44"/>
        <v>0.4993641455872676</v>
      </c>
      <c r="AA10" s="9">
        <f t="shared" si="45"/>
        <v>7.2836468128963626E-4</v>
      </c>
      <c r="AB10" s="9">
        <f t="shared" si="6"/>
        <v>0.5000901287620575</v>
      </c>
      <c r="AC10" s="9">
        <f t="shared" si="58"/>
        <v>2.6926872674717689E-2</v>
      </c>
      <c r="AD10" s="9">
        <f t="shared" si="59"/>
        <v>-0.4993641455872676</v>
      </c>
      <c r="AE10" s="9">
        <f t="shared" si="60"/>
        <v>-7.2836468128963626E-4</v>
      </c>
      <c r="AF10" s="9">
        <f t="shared" si="8"/>
        <v>0.5000901287620575</v>
      </c>
      <c r="AG10" s="9">
        <f t="shared" si="9"/>
        <v>5.3853745349435378E-2</v>
      </c>
      <c r="AH10" s="9">
        <f t="shared" si="10"/>
        <v>-0.99872829117453521</v>
      </c>
      <c r="AI10" s="9">
        <f t="shared" si="11"/>
        <v>-1.4567293625792725E-3</v>
      </c>
      <c r="AJ10" s="9">
        <f t="shared" si="12"/>
        <v>1.000180257524115</v>
      </c>
      <c r="AK10" s="9">
        <f t="shared" si="13"/>
        <v>0.88738534017588833</v>
      </c>
      <c r="AL10" s="9">
        <f t="shared" si="14"/>
        <v>-0.44313251342087151</v>
      </c>
      <c r="AM10" s="9">
        <f t="shared" si="15"/>
        <v>7.9578728713004726E-2</v>
      </c>
      <c r="AN10" s="9">
        <f t="shared" si="16"/>
        <v>0.99506378713796728</v>
      </c>
      <c r="AO10" s="9">
        <f t="shared" si="17"/>
        <v>0.83353159482645289</v>
      </c>
      <c r="AP10" s="9">
        <f t="shared" si="18"/>
        <v>0.55559577775366364</v>
      </c>
      <c r="AQ10" s="9">
        <f t="shared" si="19"/>
        <v>8.1035458075583988E-2</v>
      </c>
      <c r="AR10" s="9">
        <f t="shared" si="20"/>
        <v>1.005001658355422</v>
      </c>
      <c r="AS10" s="9">
        <f t="shared" si="21"/>
        <v>-8.0123051885194863E-2</v>
      </c>
      <c r="AT10" s="9">
        <f t="shared" si="22"/>
        <v>-5.5782928722985705E-3</v>
      </c>
      <c r="AU10" s="9">
        <f t="shared" si="23"/>
        <v>0.86239249887337566</v>
      </c>
      <c r="AV10" s="9">
        <f t="shared" si="24"/>
        <v>0.86612449619430121</v>
      </c>
      <c r="AW10" s="9">
        <f t="shared" si="25"/>
        <v>-8.9457431148952868E-3</v>
      </c>
      <c r="AX10" s="9">
        <f t="shared" si="26"/>
        <v>-0.82180445239952016</v>
      </c>
      <c r="AY10" s="9">
        <f t="shared" si="27"/>
        <v>0.56991170081669185</v>
      </c>
      <c r="AZ10" s="9">
        <f t="shared" si="35"/>
        <v>1.0001209582002206</v>
      </c>
      <c r="BA10" s="9">
        <v>0</v>
      </c>
      <c r="BB10" s="9">
        <f t="shared" si="28"/>
        <v>-0.8191520442889918</v>
      </c>
      <c r="BC10" s="9">
        <f t="shared" si="29"/>
        <v>0.57357643635104605</v>
      </c>
      <c r="BD10" s="9">
        <f t="shared" si="36"/>
        <v>0.99994976745388175</v>
      </c>
      <c r="BE10" s="9">
        <f t="shared" si="30"/>
        <v>1.0023101761820896E-2</v>
      </c>
      <c r="BF10" s="9">
        <f t="shared" si="31"/>
        <v>1.002326959383365E-2</v>
      </c>
      <c r="BG10" s="17">
        <f t="shared" si="37"/>
        <v>34.457462678908499</v>
      </c>
      <c r="BH10" s="9">
        <f t="shared" si="32"/>
        <v>1.7209169350023412</v>
      </c>
      <c r="BI10" s="9">
        <f t="shared" si="32"/>
        <v>0.11246326433279213</v>
      </c>
      <c r="BJ10" s="9">
        <f t="shared" si="32"/>
        <v>0.16061418678858871</v>
      </c>
      <c r="BK10" s="9">
        <f t="shared" si="46"/>
        <v>1.732050807568877</v>
      </c>
      <c r="BL10" s="9">
        <f t="shared" si="47"/>
        <v>0.99357185567658757</v>
      </c>
      <c r="BM10" s="9">
        <f t="shared" si="48"/>
        <v>0.11320321376790594</v>
      </c>
      <c r="BN10" s="9">
        <f t="shared" si="49"/>
        <v>0.11344640137963065</v>
      </c>
      <c r="BO10" s="9">
        <f t="shared" si="38"/>
        <v>6.4999999999999565</v>
      </c>
      <c r="BP10" s="9">
        <f t="shared" si="33"/>
        <v>-1.0444978215673473E-11</v>
      </c>
    </row>
    <row r="11" spans="1:68">
      <c r="A11" s="10">
        <v>35</v>
      </c>
      <c r="B11" s="9">
        <f t="shared" si="61"/>
        <v>0.6108652381980153</v>
      </c>
      <c r="C11" s="10">
        <f t="shared" si="50"/>
        <v>35</v>
      </c>
      <c r="D11" s="9">
        <f t="shared" si="62"/>
        <v>0.6108652381980153</v>
      </c>
      <c r="E11" s="25">
        <f t="shared" si="34"/>
        <v>90.9</v>
      </c>
      <c r="F11" s="9">
        <f t="shared" si="34"/>
        <v>1.5865042900628454</v>
      </c>
      <c r="G11" s="8">
        <v>-25</v>
      </c>
      <c r="H11" s="8">
        <f t="shared" si="0"/>
        <v>-6.25</v>
      </c>
      <c r="I11" s="9">
        <f t="shared" si="1"/>
        <v>-0.1090830782496456</v>
      </c>
      <c r="J11" s="9">
        <f t="shared" si="2"/>
        <v>0.86087804169346482</v>
      </c>
      <c r="K11" s="9">
        <f t="shared" si="39"/>
        <v>5.4077634883509612E-2</v>
      </c>
      <c r="L11" s="9">
        <f t="shared" si="40"/>
        <v>7.7230866468212103E-2</v>
      </c>
      <c r="M11" s="9">
        <f t="shared" si="3"/>
        <v>0.8660254037844386</v>
      </c>
      <c r="N11" s="9">
        <f t="shared" si="51"/>
        <v>0.99403539326456924</v>
      </c>
      <c r="O11" s="9">
        <f t="shared" si="52"/>
        <v>2.7044169135315824E-2</v>
      </c>
      <c r="P11" s="9">
        <f t="shared" si="53"/>
        <v>-2.6776707774599589E-3</v>
      </c>
      <c r="Q11" s="9">
        <f t="shared" si="54"/>
        <v>4.0051092626304789E-2</v>
      </c>
      <c r="R11" s="11">
        <f t="shared" si="55"/>
        <v>-6.7257537505997153E-2</v>
      </c>
      <c r="S11" s="12">
        <f t="shared" si="41"/>
        <v>0.99919763309339316</v>
      </c>
      <c r="T11" s="11">
        <f t="shared" si="42"/>
        <v>0.9977356481797317</v>
      </c>
      <c r="U11" s="12">
        <f t="shared" si="56"/>
        <v>-6.7257537505997153E-2</v>
      </c>
      <c r="V11" s="12">
        <f t="shared" si="57"/>
        <v>0.9977356481797317</v>
      </c>
      <c r="W11" s="9">
        <v>0</v>
      </c>
      <c r="X11" s="9">
        <f t="shared" si="4"/>
        <v>1</v>
      </c>
      <c r="Y11" s="9">
        <f t="shared" si="43"/>
        <v>-2.5824975551001297E-2</v>
      </c>
      <c r="Z11" s="9">
        <f t="shared" si="44"/>
        <v>0.49941984600785988</v>
      </c>
      <c r="AA11" s="9">
        <f t="shared" si="45"/>
        <v>7.0046409430674712E-4</v>
      </c>
      <c r="AB11" s="9">
        <f t="shared" si="6"/>
        <v>0.50008759492580068</v>
      </c>
      <c r="AC11" s="9">
        <f t="shared" si="58"/>
        <v>2.5824975551001297E-2</v>
      </c>
      <c r="AD11" s="9">
        <f t="shared" si="59"/>
        <v>-0.49941984600785988</v>
      </c>
      <c r="AE11" s="9">
        <f t="shared" si="60"/>
        <v>-7.0046409430674712E-4</v>
      </c>
      <c r="AF11" s="9">
        <f t="shared" si="8"/>
        <v>0.50008759492580068</v>
      </c>
      <c r="AG11" s="9">
        <f t="shared" si="9"/>
        <v>5.1649951102002593E-2</v>
      </c>
      <c r="AH11" s="9">
        <f t="shared" si="10"/>
        <v>-0.99883969201571976</v>
      </c>
      <c r="AI11" s="9">
        <f t="shared" si="11"/>
        <v>-1.4009281886134942E-3</v>
      </c>
      <c r="AJ11" s="9">
        <f t="shared" si="12"/>
        <v>1.0001751898516014</v>
      </c>
      <c r="AK11" s="9">
        <f t="shared" si="13"/>
        <v>0.8867030172444661</v>
      </c>
      <c r="AL11" s="9">
        <f t="shared" si="14"/>
        <v>-0.44534221112435024</v>
      </c>
      <c r="AM11" s="9">
        <f t="shared" si="15"/>
        <v>7.6530402373905362E-2</v>
      </c>
      <c r="AN11" s="9">
        <f t="shared" si="16"/>
        <v>0.99520290809818135</v>
      </c>
      <c r="AO11" s="9">
        <f t="shared" si="17"/>
        <v>0.83505306614246355</v>
      </c>
      <c r="AP11" s="9">
        <f t="shared" si="18"/>
        <v>0.55349748089136952</v>
      </c>
      <c r="AQ11" s="9">
        <f t="shared" si="19"/>
        <v>7.7931330562518844E-2</v>
      </c>
      <c r="AR11" s="9">
        <f t="shared" si="20"/>
        <v>1.0048613719863384</v>
      </c>
      <c r="AS11" s="9">
        <f t="shared" si="21"/>
        <v>-7.70654959941343E-2</v>
      </c>
      <c r="AT11" s="9">
        <f t="shared" si="22"/>
        <v>-5.194998792215205E-3</v>
      </c>
      <c r="AU11" s="9">
        <f t="shared" si="23"/>
        <v>0.86267226522564155</v>
      </c>
      <c r="AV11" s="9">
        <f t="shared" si="24"/>
        <v>0.86612326829084363</v>
      </c>
      <c r="AW11" s="9">
        <f t="shared" si="25"/>
        <v>-8.7262428688500773E-3</v>
      </c>
      <c r="AX11" s="9">
        <f t="shared" si="26"/>
        <v>-0.82164188142089267</v>
      </c>
      <c r="AY11" s="9">
        <f t="shared" si="27"/>
        <v>0.57014349096045969</v>
      </c>
      <c r="AZ11" s="9">
        <f t="shared" si="35"/>
        <v>1.0001175575421373</v>
      </c>
      <c r="BA11" s="9">
        <v>0</v>
      </c>
      <c r="BB11" s="9">
        <f t="shared" si="28"/>
        <v>-0.8191520442889918</v>
      </c>
      <c r="BC11" s="9">
        <f t="shared" si="29"/>
        <v>0.57357643635104605</v>
      </c>
      <c r="BD11" s="9">
        <f t="shared" si="36"/>
        <v>0.99995294658256972</v>
      </c>
      <c r="BE11" s="9">
        <f t="shared" si="30"/>
        <v>9.7007536220892181E-3</v>
      </c>
      <c r="BF11" s="9">
        <f t="shared" si="31"/>
        <v>9.7009057761561577E-3</v>
      </c>
      <c r="BG11" s="17">
        <f t="shared" si="37"/>
        <v>33.349257505669797</v>
      </c>
      <c r="BH11" s="9">
        <f t="shared" si="32"/>
        <v>1.7217560833869296</v>
      </c>
      <c r="BI11" s="9">
        <f t="shared" si="32"/>
        <v>0.10815526976701928</v>
      </c>
      <c r="BJ11" s="9">
        <f t="shared" si="32"/>
        <v>0.15446173293642421</v>
      </c>
      <c r="BK11" s="9">
        <f t="shared" si="46"/>
        <v>1.7320508075688772</v>
      </c>
      <c r="BL11" s="9">
        <f t="shared" si="47"/>
        <v>0.99405633822231965</v>
      </c>
      <c r="BM11" s="9">
        <f t="shared" si="48"/>
        <v>0.10886687485196407</v>
      </c>
      <c r="BN11" s="9">
        <f t="shared" si="49"/>
        <v>0.1090830782496451</v>
      </c>
      <c r="BO11" s="9">
        <f t="shared" si="38"/>
        <v>6.2499999999999716</v>
      </c>
      <c r="BP11" s="9">
        <f t="shared" si="33"/>
        <v>-6.8212102632969618E-12</v>
      </c>
    </row>
    <row r="12" spans="1:68">
      <c r="A12" s="8">
        <v>35</v>
      </c>
      <c r="B12" s="9">
        <f t="shared" si="61"/>
        <v>0.6108652381980153</v>
      </c>
      <c r="C12" s="10">
        <f t="shared" si="50"/>
        <v>35</v>
      </c>
      <c r="D12" s="9">
        <f t="shared" si="62"/>
        <v>0.6108652381980153</v>
      </c>
      <c r="E12" s="25">
        <f t="shared" si="34"/>
        <v>90.9</v>
      </c>
      <c r="F12" s="9">
        <f t="shared" si="34"/>
        <v>1.5865042900628454</v>
      </c>
      <c r="G12" s="8">
        <v>-24</v>
      </c>
      <c r="H12" s="8">
        <f t="shared" si="0"/>
        <v>-6</v>
      </c>
      <c r="I12" s="9">
        <f t="shared" si="1"/>
        <v>-0.10471975511965977</v>
      </c>
      <c r="J12" s="9">
        <f t="shared" si="2"/>
        <v>0.8612812260087741</v>
      </c>
      <c r="K12" s="9">
        <f t="shared" si="39"/>
        <v>5.1922608040406187E-2</v>
      </c>
      <c r="L12" s="9">
        <f t="shared" si="40"/>
        <v>7.4153169177758188E-2</v>
      </c>
      <c r="M12" s="9">
        <f t="shared" si="3"/>
        <v>0.8660254037844386</v>
      </c>
      <c r="N12" s="9">
        <f t="shared" si="51"/>
        <v>0.99450130750089483</v>
      </c>
      <c r="O12" s="9">
        <f t="shared" si="52"/>
        <v>2.7056835023267251E-2</v>
      </c>
      <c r="P12" s="9">
        <f t="shared" si="53"/>
        <v>-2.4492374085834366E-3</v>
      </c>
      <c r="Q12" s="9">
        <f t="shared" si="54"/>
        <v>3.7853822911673773E-2</v>
      </c>
      <c r="R12" s="11">
        <f t="shared" si="55"/>
        <v>-6.5060257754136666E-2</v>
      </c>
      <c r="S12" s="12">
        <f t="shared" si="41"/>
        <v>0.99928328720687187</v>
      </c>
      <c r="T12" s="11">
        <f t="shared" si="42"/>
        <v>0.99788133706416482</v>
      </c>
      <c r="U12" s="12">
        <f t="shared" si="56"/>
        <v>-6.5060257754136666E-2</v>
      </c>
      <c r="V12" s="12">
        <f t="shared" si="57"/>
        <v>0.99788133706416482</v>
      </c>
      <c r="W12" s="9">
        <v>0</v>
      </c>
      <c r="X12" s="9">
        <f t="shared" si="4"/>
        <v>1</v>
      </c>
      <c r="Y12" s="9">
        <f t="shared" si="43"/>
        <v>-2.4722543343836379E-2</v>
      </c>
      <c r="Z12" s="9">
        <f t="shared" si="44"/>
        <v>0.49947315389865105</v>
      </c>
      <c r="AA12" s="9">
        <f t="shared" si="45"/>
        <v>6.7255017149719996E-4</v>
      </c>
      <c r="AB12" s="9">
        <f t="shared" si="6"/>
        <v>0.50008508069986113</v>
      </c>
      <c r="AC12" s="9">
        <f t="shared" si="58"/>
        <v>2.4722543343836379E-2</v>
      </c>
      <c r="AD12" s="9">
        <f t="shared" si="59"/>
        <v>-0.49947315389865105</v>
      </c>
      <c r="AE12" s="9">
        <f t="shared" si="60"/>
        <v>-6.7255017149719996E-4</v>
      </c>
      <c r="AF12" s="9">
        <f t="shared" si="8"/>
        <v>0.50008508069986113</v>
      </c>
      <c r="AG12" s="9">
        <f t="shared" si="9"/>
        <v>4.9445086687672758E-2</v>
      </c>
      <c r="AH12" s="9">
        <f t="shared" si="10"/>
        <v>-0.99894630779730209</v>
      </c>
      <c r="AI12" s="9">
        <f t="shared" si="11"/>
        <v>-1.3451003429943999E-3</v>
      </c>
      <c r="AJ12" s="9">
        <f t="shared" si="12"/>
        <v>1.0001701613997223</v>
      </c>
      <c r="AK12" s="9">
        <f t="shared" si="13"/>
        <v>0.88600376935261049</v>
      </c>
      <c r="AL12" s="9">
        <f t="shared" si="14"/>
        <v>-0.44755054585824483</v>
      </c>
      <c r="AM12" s="9">
        <f t="shared" si="15"/>
        <v>7.3480619006260989E-2</v>
      </c>
      <c r="AN12" s="9">
        <f t="shared" si="16"/>
        <v>0.9953409324319934</v>
      </c>
      <c r="AO12" s="9">
        <f t="shared" si="17"/>
        <v>0.83655868266493771</v>
      </c>
      <c r="AP12" s="9">
        <f t="shared" si="18"/>
        <v>0.55139576193905726</v>
      </c>
      <c r="AQ12" s="9">
        <f t="shared" si="19"/>
        <v>7.4825719349255387E-2</v>
      </c>
      <c r="AR12" s="9">
        <f t="shared" si="20"/>
        <v>1.0047221526882857</v>
      </c>
      <c r="AS12" s="9">
        <f t="shared" si="21"/>
        <v>-7.4005193443705944E-2</v>
      </c>
      <c r="AT12" s="9">
        <f t="shared" si="22"/>
        <v>-4.8250195506789571E-3</v>
      </c>
      <c r="AU12" s="9">
        <f t="shared" si="23"/>
        <v>0.86294101855220651</v>
      </c>
      <c r="AV12" s="9">
        <f t="shared" si="24"/>
        <v>0.86612196079433545</v>
      </c>
      <c r="AW12" s="9">
        <f t="shared" si="25"/>
        <v>-8.5057990806454778E-3</v>
      </c>
      <c r="AX12" s="9">
        <f t="shared" si="26"/>
        <v>-0.82148420787859644</v>
      </c>
      <c r="AY12" s="9">
        <f t="shared" si="27"/>
        <v>0.57036806278327778</v>
      </c>
      <c r="AZ12" s="9">
        <f t="shared" si="35"/>
        <v>1.0001141832086347</v>
      </c>
      <c r="BA12" s="9">
        <v>0</v>
      </c>
      <c r="BB12" s="9">
        <f t="shared" si="28"/>
        <v>-0.8191520442889918</v>
      </c>
      <c r="BC12" s="9">
        <f t="shared" si="29"/>
        <v>0.57357643635104605</v>
      </c>
      <c r="BD12" s="9">
        <f t="shared" si="36"/>
        <v>0.99995597091330535</v>
      </c>
      <c r="BE12" s="9">
        <f t="shared" si="30"/>
        <v>9.3838283674032314E-3</v>
      </c>
      <c r="BF12" s="9">
        <f t="shared" si="31"/>
        <v>9.3839660902929993E-3</v>
      </c>
      <c r="BG12" s="17">
        <f t="shared" si="37"/>
        <v>32.259699124060127</v>
      </c>
      <c r="BH12" s="9">
        <f t="shared" si="32"/>
        <v>1.7225624520175482</v>
      </c>
      <c r="BI12" s="9">
        <f t="shared" si="32"/>
        <v>0.10384521608081243</v>
      </c>
      <c r="BJ12" s="9">
        <f t="shared" si="32"/>
        <v>0.14830633835551638</v>
      </c>
      <c r="BK12" s="9">
        <f t="shared" si="46"/>
        <v>1.7320508075688772</v>
      </c>
      <c r="BL12" s="9">
        <f t="shared" si="47"/>
        <v>0.99452189536827329</v>
      </c>
      <c r="BM12" s="9">
        <f t="shared" si="48"/>
        <v>0.10452846326765389</v>
      </c>
      <c r="BN12" s="9">
        <f t="shared" si="49"/>
        <v>0.1047197551196602</v>
      </c>
      <c r="BO12" s="9">
        <f t="shared" si="38"/>
        <v>6.0000000000000249</v>
      </c>
      <c r="BP12" s="9">
        <f t="shared" si="33"/>
        <v>5.9685589803848416E-12</v>
      </c>
    </row>
    <row r="13" spans="1:68">
      <c r="A13" s="10">
        <v>35</v>
      </c>
      <c r="B13" s="9">
        <f t="shared" si="61"/>
        <v>0.6108652381980153</v>
      </c>
      <c r="C13" s="10">
        <f t="shared" si="50"/>
        <v>35</v>
      </c>
      <c r="D13" s="9">
        <f t="shared" si="62"/>
        <v>0.6108652381980153</v>
      </c>
      <c r="E13" s="25">
        <f t="shared" si="34"/>
        <v>90.9</v>
      </c>
      <c r="F13" s="9">
        <f t="shared" si="34"/>
        <v>1.5865042900628454</v>
      </c>
      <c r="G13" s="8">
        <v>-23</v>
      </c>
      <c r="H13" s="8">
        <f t="shared" si="0"/>
        <v>-5.75</v>
      </c>
      <c r="I13" s="9">
        <f t="shared" si="1"/>
        <v>-0.10035643198967394</v>
      </c>
      <c r="J13" s="9">
        <f t="shared" si="2"/>
        <v>0.86166801277105032</v>
      </c>
      <c r="K13" s="9">
        <f t="shared" si="39"/>
        <v>4.9766592665690508E-2</v>
      </c>
      <c r="L13" s="9">
        <f t="shared" si="40"/>
        <v>7.1074060117852639E-2</v>
      </c>
      <c r="M13" s="9">
        <f t="shared" si="3"/>
        <v>0.8660254037844386</v>
      </c>
      <c r="N13" s="9">
        <f t="shared" si="51"/>
        <v>0.99494847797836383</v>
      </c>
      <c r="O13" s="9">
        <f t="shared" si="52"/>
        <v>2.7068985788081416E-2</v>
      </c>
      <c r="P13" s="9">
        <f t="shared" si="53"/>
        <v>-2.2299939284185434E-3</v>
      </c>
      <c r="Q13" s="9">
        <f t="shared" si="54"/>
        <v>3.5654919496315045E-2</v>
      </c>
      <c r="R13" s="11">
        <f t="shared" si="55"/>
        <v>-6.2861339112216058E-2</v>
      </c>
      <c r="S13" s="12">
        <f t="shared" si="41"/>
        <v>0.9993641612123737</v>
      </c>
      <c r="T13" s="11">
        <f t="shared" si="42"/>
        <v>0.99802227031515633</v>
      </c>
      <c r="U13" s="12">
        <f t="shared" si="56"/>
        <v>-6.2861339112216058E-2</v>
      </c>
      <c r="V13" s="12">
        <f t="shared" si="57"/>
        <v>0.99802227031515633</v>
      </c>
      <c r="W13" s="9">
        <v>0</v>
      </c>
      <c r="X13" s="9">
        <f t="shared" si="4"/>
        <v>1</v>
      </c>
      <c r="Y13" s="9">
        <f t="shared" si="43"/>
        <v>-2.3619440312124422E-2</v>
      </c>
      <c r="Z13" s="9">
        <f t="shared" si="44"/>
        <v>0.49952407471361238</v>
      </c>
      <c r="AA13" s="9">
        <f t="shared" si="45"/>
        <v>6.4462344430184758E-4</v>
      </c>
      <c r="AB13" s="9">
        <f t="shared" si="6"/>
        <v>0.50008258789777271</v>
      </c>
      <c r="AC13" s="9">
        <f t="shared" si="58"/>
        <v>2.3619440312124422E-2</v>
      </c>
      <c r="AD13" s="9">
        <f t="shared" si="59"/>
        <v>-0.49952407471361238</v>
      </c>
      <c r="AE13" s="9">
        <f t="shared" si="60"/>
        <v>-6.4462344430184758E-4</v>
      </c>
      <c r="AF13" s="9">
        <f t="shared" si="8"/>
        <v>0.50008258789777271</v>
      </c>
      <c r="AG13" s="9">
        <f t="shared" si="9"/>
        <v>4.7238880624248844E-2</v>
      </c>
      <c r="AH13" s="9">
        <f t="shared" si="10"/>
        <v>-0.99904814942722475</v>
      </c>
      <c r="AI13" s="9">
        <f t="shared" si="11"/>
        <v>-1.2892468886036952E-3</v>
      </c>
      <c r="AJ13" s="9">
        <f t="shared" si="12"/>
        <v>1.0001651757955454</v>
      </c>
      <c r="AK13" s="9">
        <f t="shared" si="13"/>
        <v>0.88528745308317469</v>
      </c>
      <c r="AL13" s="9">
        <f t="shared" si="14"/>
        <v>-0.44975748204792187</v>
      </c>
      <c r="AM13" s="9">
        <f t="shared" si="15"/>
        <v>7.0429436673550797E-2</v>
      </c>
      <c r="AN13" s="9">
        <f t="shared" si="16"/>
        <v>0.99547776107491959</v>
      </c>
      <c r="AO13" s="9">
        <f t="shared" si="17"/>
        <v>0.83804857245892594</v>
      </c>
      <c r="AP13" s="9">
        <f t="shared" si="18"/>
        <v>0.54929066737930288</v>
      </c>
      <c r="AQ13" s="9">
        <f t="shared" si="19"/>
        <v>7.1718683562154481E-2</v>
      </c>
      <c r="AR13" s="9">
        <f t="shared" si="20"/>
        <v>1.0045841013286703</v>
      </c>
      <c r="AS13" s="9">
        <f t="shared" si="21"/>
        <v>-7.0942246808269355E-2</v>
      </c>
      <c r="AT13" s="9">
        <f t="shared" si="22"/>
        <v>-4.4683618458623321E-3</v>
      </c>
      <c r="AU13" s="9">
        <f t="shared" si="23"/>
        <v>0.86319875170956217</v>
      </c>
      <c r="AV13" s="9">
        <f t="shared" si="24"/>
        <v>0.86612057682099741</v>
      </c>
      <c r="AW13" s="9">
        <f t="shared" si="25"/>
        <v>-8.2847013279627943E-3</v>
      </c>
      <c r="AX13" s="9">
        <f t="shared" si="26"/>
        <v>-0.82133144510540623</v>
      </c>
      <c r="AY13" s="9">
        <f t="shared" si="27"/>
        <v>0.57058540864359664</v>
      </c>
      <c r="AZ13" s="9">
        <f t="shared" si="35"/>
        <v>1.0001108376335137</v>
      </c>
      <c r="BA13" s="9">
        <v>0</v>
      </c>
      <c r="BB13" s="9">
        <f t="shared" si="28"/>
        <v>-0.8191520442889918</v>
      </c>
      <c r="BC13" s="9">
        <f t="shared" si="29"/>
        <v>0.57357643635104605</v>
      </c>
      <c r="BD13" s="9">
        <f t="shared" si="36"/>
        <v>0.99995884454868389</v>
      </c>
      <c r="BE13" s="9">
        <f t="shared" si="30"/>
        <v>9.0724422765371023E-3</v>
      </c>
      <c r="BF13" s="9">
        <f t="shared" si="31"/>
        <v>9.0725667387381668E-3</v>
      </c>
      <c r="BG13" s="17">
        <f t="shared" si="37"/>
        <v>31.189187008827986</v>
      </c>
      <c r="BH13" s="9">
        <f t="shared" si="32"/>
        <v>1.7233360255421006</v>
      </c>
      <c r="BI13" s="9">
        <f t="shared" si="32"/>
        <v>9.9533185331381002E-2</v>
      </c>
      <c r="BJ13" s="9">
        <f t="shared" si="32"/>
        <v>0.14214812023570528</v>
      </c>
      <c r="BK13" s="9">
        <f t="shared" si="46"/>
        <v>1.7320508075688772</v>
      </c>
      <c r="BL13" s="9">
        <f t="shared" si="47"/>
        <v>0.99496851825091159</v>
      </c>
      <c r="BM13" s="9">
        <f t="shared" si="48"/>
        <v>0.10018806161207718</v>
      </c>
      <c r="BN13" s="9">
        <f t="shared" si="49"/>
        <v>0.10035643198967485</v>
      </c>
      <c r="BO13" s="9">
        <f t="shared" si="38"/>
        <v>5.7500000000000515</v>
      </c>
      <c r="BP13" s="9">
        <f t="shared" si="33"/>
        <v>1.2363443602225743E-11</v>
      </c>
    </row>
    <row r="14" spans="1:68">
      <c r="A14" s="8">
        <v>35</v>
      </c>
      <c r="B14" s="9">
        <f t="shared" si="61"/>
        <v>0.6108652381980153</v>
      </c>
      <c r="C14" s="10">
        <f t="shared" si="50"/>
        <v>35</v>
      </c>
      <c r="D14" s="9">
        <f t="shared" si="62"/>
        <v>0.6108652381980153</v>
      </c>
      <c r="E14" s="25">
        <f t="shared" si="34"/>
        <v>90.9</v>
      </c>
      <c r="F14" s="9">
        <f t="shared" si="34"/>
        <v>1.5865042900628454</v>
      </c>
      <c r="G14" s="8">
        <v>-22</v>
      </c>
      <c r="H14" s="8">
        <f t="shared" si="0"/>
        <v>-5.5</v>
      </c>
      <c r="I14" s="9">
        <f t="shared" si="1"/>
        <v>-9.599310885968812E-2</v>
      </c>
      <c r="J14" s="9">
        <f t="shared" si="2"/>
        <v>0.86203839461643117</v>
      </c>
      <c r="K14" s="9">
        <f t="shared" si="39"/>
        <v>4.7609629806787478E-2</v>
      </c>
      <c r="L14" s="9">
        <f t="shared" si="40"/>
        <v>6.7993597910293496E-2</v>
      </c>
      <c r="M14" s="9">
        <f t="shared" si="3"/>
        <v>0.8660254037844386</v>
      </c>
      <c r="N14" s="9">
        <f t="shared" si="51"/>
        <v>0.99537687064321334</v>
      </c>
      <c r="O14" s="9">
        <f t="shared" si="52"/>
        <v>2.7080621198425286E-2</v>
      </c>
      <c r="P14" s="9">
        <f t="shared" si="53"/>
        <v>-2.0199570332051298E-3</v>
      </c>
      <c r="Q14" s="9">
        <f t="shared" si="54"/>
        <v>3.3454062808409103E-2</v>
      </c>
      <c r="R14" s="11">
        <f t="shared" si="55"/>
        <v>-6.0660462712925439E-2</v>
      </c>
      <c r="S14" s="12">
        <f t="shared" si="41"/>
        <v>0.99944025618423593</v>
      </c>
      <c r="T14" s="11">
        <f t="shared" si="42"/>
        <v>0.99815845849416807</v>
      </c>
      <c r="U14" s="12">
        <f t="shared" si="56"/>
        <v>-6.0660462712925439E-2</v>
      </c>
      <c r="V14" s="12">
        <f t="shared" si="57"/>
        <v>0.99815845849416807</v>
      </c>
      <c r="W14" s="9">
        <v>0</v>
      </c>
      <c r="X14" s="9">
        <f t="shared" si="4"/>
        <v>1</v>
      </c>
      <c r="Y14" s="9">
        <f t="shared" si="43"/>
        <v>-2.2515507069327451E-2</v>
      </c>
      <c r="Z14" s="9">
        <f t="shared" si="44"/>
        <v>0.49957261410641601</v>
      </c>
      <c r="AA14" s="9">
        <f t="shared" si="45"/>
        <v>6.1668444440532042E-4</v>
      </c>
      <c r="AB14" s="9">
        <f t="shared" si="6"/>
        <v>0.50008011870440416</v>
      </c>
      <c r="AC14" s="9">
        <f t="shared" si="58"/>
        <v>2.2515507069327451E-2</v>
      </c>
      <c r="AD14" s="9">
        <f t="shared" si="59"/>
        <v>-0.49957261410641601</v>
      </c>
      <c r="AE14" s="9">
        <f t="shared" si="60"/>
        <v>-6.1668444440532042E-4</v>
      </c>
      <c r="AF14" s="9">
        <f t="shared" si="8"/>
        <v>0.50008011870440416</v>
      </c>
      <c r="AG14" s="9">
        <f t="shared" si="9"/>
        <v>4.5031014138654901E-2</v>
      </c>
      <c r="AH14" s="9">
        <f t="shared" si="10"/>
        <v>-0.99914522821283203</v>
      </c>
      <c r="AI14" s="9">
        <f t="shared" si="11"/>
        <v>-1.2333688888106408E-3</v>
      </c>
      <c r="AJ14" s="9">
        <f t="shared" si="12"/>
        <v>1.0001602374088083</v>
      </c>
      <c r="AK14" s="9">
        <f t="shared" si="13"/>
        <v>0.88455390168575865</v>
      </c>
      <c r="AL14" s="9">
        <f t="shared" si="14"/>
        <v>-0.45196298429962856</v>
      </c>
      <c r="AM14" s="9">
        <f t="shared" si="15"/>
        <v>6.7376913465888172E-2</v>
      </c>
      <c r="AN14" s="9">
        <f t="shared" si="16"/>
        <v>0.99561327463665072</v>
      </c>
      <c r="AO14" s="9">
        <f t="shared" si="17"/>
        <v>0.83952288754710369</v>
      </c>
      <c r="AP14" s="9">
        <f t="shared" si="18"/>
        <v>0.54718224391320347</v>
      </c>
      <c r="AQ14" s="9">
        <f t="shared" si="19"/>
        <v>6.8610282354698821E-2</v>
      </c>
      <c r="AR14" s="9">
        <f t="shared" si="20"/>
        <v>1.0044473393932143</v>
      </c>
      <c r="AS14" s="9">
        <f t="shared" si="21"/>
        <v>-6.7876758664880243E-2</v>
      </c>
      <c r="AT14" s="9">
        <f t="shared" si="22"/>
        <v>-4.1250320057166188E-3</v>
      </c>
      <c r="AU14" s="9">
        <f t="shared" si="23"/>
        <v>0.86344545843022302</v>
      </c>
      <c r="AV14" s="9">
        <f t="shared" si="24"/>
        <v>0.86611911994810309</v>
      </c>
      <c r="AW14" s="9">
        <f t="shared" si="25"/>
        <v>-8.0632779334275095E-3</v>
      </c>
      <c r="AX14" s="9">
        <f t="shared" si="26"/>
        <v>-0.82118360652280242</v>
      </c>
      <c r="AY14" s="9">
        <f t="shared" si="27"/>
        <v>0.57079552116881516</v>
      </c>
      <c r="AZ14" s="9">
        <f t="shared" si="35"/>
        <v>1.0001075237489256</v>
      </c>
      <c r="BA14" s="9">
        <v>0</v>
      </c>
      <c r="BB14" s="9">
        <f t="shared" si="28"/>
        <v>-0.8191520442889918</v>
      </c>
      <c r="BC14" s="9">
        <f t="shared" si="29"/>
        <v>0.57357643635104605</v>
      </c>
      <c r="BD14" s="9">
        <f t="shared" si="36"/>
        <v>0.99996157131997776</v>
      </c>
      <c r="BE14" s="9">
        <f t="shared" si="30"/>
        <v>8.7667487292034715E-3</v>
      </c>
      <c r="BF14" s="9">
        <f t="shared" si="31"/>
        <v>8.7668610291236054E-3</v>
      </c>
      <c r="BG14" s="17">
        <f t="shared" si="37"/>
        <v>30.138248192790005</v>
      </c>
      <c r="BH14" s="9">
        <f t="shared" si="32"/>
        <v>1.7240767892328623</v>
      </c>
      <c r="BI14" s="9">
        <f t="shared" si="32"/>
        <v>9.5219259613574914E-2</v>
      </c>
      <c r="BJ14" s="9">
        <f t="shared" si="32"/>
        <v>0.13598719582058699</v>
      </c>
      <c r="BK14" s="9">
        <f t="shared" si="46"/>
        <v>1.7320508075688772</v>
      </c>
      <c r="BL14" s="9">
        <f t="shared" si="47"/>
        <v>0.99539619836717885</v>
      </c>
      <c r="BM14" s="9">
        <f t="shared" si="48"/>
        <v>9.5845752520223357E-2</v>
      </c>
      <c r="BN14" s="9">
        <f t="shared" si="49"/>
        <v>9.5993108859687495E-2</v>
      </c>
      <c r="BO14" s="9">
        <f t="shared" si="38"/>
        <v>5.4999999999999645</v>
      </c>
      <c r="BP14" s="9">
        <f t="shared" si="33"/>
        <v>-8.5265128291212022E-12</v>
      </c>
    </row>
    <row r="15" spans="1:68">
      <c r="A15" s="10">
        <v>35</v>
      </c>
      <c r="B15" s="9">
        <f t="shared" si="61"/>
        <v>0.6108652381980153</v>
      </c>
      <c r="C15" s="10">
        <f t="shared" si="50"/>
        <v>35</v>
      </c>
      <c r="D15" s="9">
        <f t="shared" si="62"/>
        <v>0.6108652381980153</v>
      </c>
      <c r="E15" s="25">
        <f t="shared" si="34"/>
        <v>90.9</v>
      </c>
      <c r="F15" s="9">
        <f t="shared" si="34"/>
        <v>1.5865042900628454</v>
      </c>
      <c r="G15" s="8">
        <v>-21</v>
      </c>
      <c r="H15" s="8">
        <f t="shared" si="0"/>
        <v>-5.25</v>
      </c>
      <c r="I15" s="9">
        <f t="shared" si="1"/>
        <v>-9.1629785729702304E-2</v>
      </c>
      <c r="J15" s="9">
        <f t="shared" si="2"/>
        <v>0.86239236449338008</v>
      </c>
      <c r="K15" s="9">
        <f t="shared" si="39"/>
        <v>4.5451760529160716E-2</v>
      </c>
      <c r="L15" s="9">
        <f t="shared" si="40"/>
        <v>6.4911841202640805E-2</v>
      </c>
      <c r="M15" s="9">
        <f t="shared" si="3"/>
        <v>0.8660254037844386</v>
      </c>
      <c r="N15" s="9">
        <f t="shared" si="51"/>
        <v>0.9957864528716831</v>
      </c>
      <c r="O15" s="9">
        <f t="shared" si="52"/>
        <v>2.7091741032777412E-2</v>
      </c>
      <c r="P15" s="9">
        <f t="shared" si="53"/>
        <v>-1.8191427180659549E-3</v>
      </c>
      <c r="Q15" s="9">
        <f t="shared" si="54"/>
        <v>3.1250874326114467E-2</v>
      </c>
      <c r="R15" s="11">
        <f t="shared" si="55"/>
        <v>-5.8457250707967541E-2</v>
      </c>
      <c r="S15" s="12">
        <f t="shared" si="41"/>
        <v>0.99951157214604247</v>
      </c>
      <c r="T15" s="11">
        <f t="shared" si="42"/>
        <v>0.99828991272058132</v>
      </c>
      <c r="U15" s="12">
        <f t="shared" si="56"/>
        <v>-5.8457250707967541E-2</v>
      </c>
      <c r="V15" s="12">
        <f t="shared" si="57"/>
        <v>0.99828991272058132</v>
      </c>
      <c r="W15" s="9">
        <v>0</v>
      </c>
      <c r="X15" s="9">
        <f t="shared" si="4"/>
        <v>1</v>
      </c>
      <c r="Y15" s="9">
        <f t="shared" si="43"/>
        <v>-2.1410554731942484E-2</v>
      </c>
      <c r="Z15" s="9">
        <f t="shared" si="44"/>
        <v>0.49961877800989163</v>
      </c>
      <c r="AA15" s="9">
        <f t="shared" si="45"/>
        <v>5.8873370372590332E-4</v>
      </c>
      <c r="AB15" s="9">
        <f t="shared" si="6"/>
        <v>0.50007767576787587</v>
      </c>
      <c r="AC15" s="9">
        <f t="shared" si="58"/>
        <v>2.1410554731942484E-2</v>
      </c>
      <c r="AD15" s="9">
        <f t="shared" si="59"/>
        <v>-0.49961877800989163</v>
      </c>
      <c r="AE15" s="9">
        <f t="shared" si="60"/>
        <v>-5.8873370372590332E-4</v>
      </c>
      <c r="AF15" s="9">
        <f t="shared" si="8"/>
        <v>0.50007767576787587</v>
      </c>
      <c r="AG15" s="9">
        <f t="shared" si="9"/>
        <v>4.2821109463884968E-2</v>
      </c>
      <c r="AH15" s="9">
        <f t="shared" si="10"/>
        <v>-0.99923755601978326</v>
      </c>
      <c r="AI15" s="9">
        <f t="shared" si="11"/>
        <v>-1.1774674074518066E-3</v>
      </c>
      <c r="AJ15" s="9">
        <f t="shared" si="12"/>
        <v>1.0001553515357517</v>
      </c>
      <c r="AK15" s="9">
        <f t="shared" si="13"/>
        <v>0.88380291922532261</v>
      </c>
      <c r="AL15" s="9">
        <f t="shared" si="14"/>
        <v>-0.45416701748073091</v>
      </c>
      <c r="AM15" s="9">
        <f t="shared" si="15"/>
        <v>6.43231074989149E-2</v>
      </c>
      <c r="AN15" s="9">
        <f t="shared" si="16"/>
        <v>0.99574732837043634</v>
      </c>
      <c r="AO15" s="9">
        <f t="shared" si="17"/>
        <v>0.84098180976143755</v>
      </c>
      <c r="AP15" s="9">
        <f t="shared" si="18"/>
        <v>0.5450705385390523</v>
      </c>
      <c r="AQ15" s="9">
        <f t="shared" si="19"/>
        <v>6.550057490636671E-2</v>
      </c>
      <c r="AR15" s="9">
        <f t="shared" si="20"/>
        <v>1.0043120140902129</v>
      </c>
      <c r="AS15" s="9">
        <f t="shared" si="21"/>
        <v>-6.4808831593436686E-2</v>
      </c>
      <c r="AT15" s="9">
        <f t="shared" si="22"/>
        <v>-3.7950359592668539E-3</v>
      </c>
      <c r="AU15" s="9">
        <f t="shared" si="23"/>
        <v>0.86368113343943276</v>
      </c>
      <c r="AV15" s="9">
        <f t="shared" si="24"/>
        <v>0.86611759433096713</v>
      </c>
      <c r="AW15" s="9">
        <f t="shared" si="25"/>
        <v>-7.8419055510145844E-3</v>
      </c>
      <c r="AX15" s="9">
        <f t="shared" si="26"/>
        <v>-0.82104070575206212</v>
      </c>
      <c r="AY15" s="9">
        <f t="shared" si="27"/>
        <v>0.57099839325516843</v>
      </c>
      <c r="AZ15" s="9">
        <f t="shared" si="35"/>
        <v>1.0001042451087283</v>
      </c>
      <c r="BA15" s="9">
        <v>0</v>
      </c>
      <c r="BB15" s="9">
        <f t="shared" si="28"/>
        <v>-0.8191520442889918</v>
      </c>
      <c r="BC15" s="9">
        <f t="shared" si="29"/>
        <v>0.57357643635104605</v>
      </c>
      <c r="BD15" s="9">
        <f t="shared" si="36"/>
        <v>0.99996415475471412</v>
      </c>
      <c r="BE15" s="9">
        <f t="shared" si="30"/>
        <v>8.4669478379235039E-3</v>
      </c>
      <c r="BF15" s="9">
        <f t="shared" si="31"/>
        <v>8.467049005981421E-3</v>
      </c>
      <c r="BG15" s="17">
        <f t="shared" si="37"/>
        <v>29.107570378390459</v>
      </c>
      <c r="BH15" s="9">
        <f t="shared" si="32"/>
        <v>1.7247847289867602</v>
      </c>
      <c r="BI15" s="9">
        <f t="shared" si="32"/>
        <v>9.090352105832139E-2</v>
      </c>
      <c r="BJ15" s="9">
        <f t="shared" si="32"/>
        <v>0.12982368240528161</v>
      </c>
      <c r="BK15" s="9">
        <f t="shared" si="46"/>
        <v>1.7320508075688772</v>
      </c>
      <c r="BL15" s="9">
        <f t="shared" si="47"/>
        <v>0.99580492757466177</v>
      </c>
      <c r="BM15" s="9">
        <f t="shared" si="48"/>
        <v>9.1501618663401993E-2</v>
      </c>
      <c r="BN15" s="9">
        <f t="shared" si="49"/>
        <v>9.1629785729701915E-2</v>
      </c>
      <c r="BO15" s="9">
        <f t="shared" si="38"/>
        <v>5.2499999999999778</v>
      </c>
      <c r="BP15" s="9">
        <f t="shared" si="33"/>
        <v>-5.3290705182007514E-12</v>
      </c>
    </row>
    <row r="16" spans="1:68">
      <c r="A16" s="8">
        <v>35</v>
      </c>
      <c r="B16" s="9">
        <f t="shared" si="61"/>
        <v>0.6108652381980153</v>
      </c>
      <c r="C16" s="10">
        <f t="shared" si="50"/>
        <v>35</v>
      </c>
      <c r="D16" s="9">
        <f t="shared" si="62"/>
        <v>0.6108652381980153</v>
      </c>
      <c r="E16" s="25">
        <f t="shared" si="34"/>
        <v>90.9</v>
      </c>
      <c r="F16" s="9">
        <f t="shared" si="34"/>
        <v>1.5865042900628454</v>
      </c>
      <c r="G16" s="8">
        <v>-20</v>
      </c>
      <c r="H16" s="8">
        <f t="shared" si="0"/>
        <v>-5</v>
      </c>
      <c r="I16" s="9">
        <f t="shared" si="1"/>
        <v>-8.7266462599716474E-2</v>
      </c>
      <c r="J16" s="9">
        <f t="shared" si="2"/>
        <v>0.86272991566282087</v>
      </c>
      <c r="K16" s="9">
        <f t="shared" si="39"/>
        <v>4.3293025915530789E-2</v>
      </c>
      <c r="L16" s="9">
        <f t="shared" si="40"/>
        <v>6.1828848667100013E-2</v>
      </c>
      <c r="M16" s="9">
        <f t="shared" si="3"/>
        <v>0.8660254037844386</v>
      </c>
      <c r="N16" s="9">
        <f t="shared" si="51"/>
        <v>0.99617719347250089</v>
      </c>
      <c r="O16" s="9">
        <f t="shared" si="52"/>
        <v>2.7102345079432176E-2</v>
      </c>
      <c r="P16" s="9">
        <f t="shared" si="53"/>
        <v>-1.6275662757886038E-3</v>
      </c>
      <c r="Q16" s="9">
        <f t="shared" si="54"/>
        <v>2.9044901183124763E-2</v>
      </c>
      <c r="R16" s="11">
        <f t="shared" si="55"/>
        <v>-5.6251250873743656E-2</v>
      </c>
      <c r="S16" s="12">
        <f t="shared" si="41"/>
        <v>0.99957810786114287</v>
      </c>
      <c r="T16" s="11">
        <f t="shared" si="42"/>
        <v>0.99841664488085291</v>
      </c>
      <c r="U16" s="12">
        <f t="shared" si="56"/>
        <v>-5.6251250873743656E-2</v>
      </c>
      <c r="V16" s="12">
        <f t="shared" si="57"/>
        <v>0.99841664488085291</v>
      </c>
      <c r="W16" s="9">
        <v>0</v>
      </c>
      <c r="X16" s="9">
        <f t="shared" si="4"/>
        <v>1</v>
      </c>
      <c r="Y16" s="9">
        <f t="shared" si="43"/>
        <v>-2.0304357221393558E-2</v>
      </c>
      <c r="Z16" s="9">
        <f t="shared" si="44"/>
        <v>0.49966257274061082</v>
      </c>
      <c r="AA16" s="9">
        <f t="shared" si="45"/>
        <v>5.6077175440540864E-4</v>
      </c>
      <c r="AB16" s="9">
        <f t="shared" si="6"/>
        <v>0.50007526232048372</v>
      </c>
      <c r="AC16" s="9">
        <f t="shared" si="58"/>
        <v>2.0304357221393558E-2</v>
      </c>
      <c r="AD16" s="9">
        <f t="shared" si="59"/>
        <v>-0.49966257274061082</v>
      </c>
      <c r="AE16" s="9">
        <f t="shared" si="60"/>
        <v>-5.6077175440540864E-4</v>
      </c>
      <c r="AF16" s="9">
        <f t="shared" si="8"/>
        <v>0.50007526232048372</v>
      </c>
      <c r="AG16" s="9">
        <f t="shared" si="9"/>
        <v>4.0608714442787117E-2</v>
      </c>
      <c r="AH16" s="9">
        <f t="shared" si="10"/>
        <v>-0.99932514548122164</v>
      </c>
      <c r="AI16" s="9">
        <f t="shared" si="11"/>
        <v>-1.1215435088108173E-3</v>
      </c>
      <c r="AJ16" s="9">
        <f t="shared" si="12"/>
        <v>1.0001505246409674</v>
      </c>
      <c r="AK16" s="9">
        <f t="shared" si="13"/>
        <v>0.88303427288421443</v>
      </c>
      <c r="AL16" s="9">
        <f t="shared" si="14"/>
        <v>-0.45636954682508002</v>
      </c>
      <c r="AM16" s="9">
        <f t="shared" si="15"/>
        <v>6.1268076912694605E-2</v>
      </c>
      <c r="AN16" s="9">
        <f t="shared" si="16"/>
        <v>0.99587974555468395</v>
      </c>
      <c r="AO16" s="9">
        <f t="shared" si="17"/>
        <v>0.8424255584414273</v>
      </c>
      <c r="AP16" s="9">
        <f t="shared" si="18"/>
        <v>0.54295559865614162</v>
      </c>
      <c r="AQ16" s="9">
        <f t="shared" si="19"/>
        <v>6.2389620421505421E-2</v>
      </c>
      <c r="AR16" s="9">
        <f t="shared" si="20"/>
        <v>1.0041783050652604</v>
      </c>
      <c r="AS16" s="9">
        <f t="shared" si="21"/>
        <v>-6.1738568176993816E-2</v>
      </c>
      <c r="AT16" s="9">
        <f t="shared" si="22"/>
        <v>-3.4783791966171039E-3</v>
      </c>
      <c r="AU16" s="9">
        <f t="shared" si="23"/>
        <v>0.86390577260751855</v>
      </c>
      <c r="AV16" s="9">
        <f t="shared" si="24"/>
        <v>0.86611600485557039</v>
      </c>
      <c r="AW16" s="9">
        <f t="shared" si="25"/>
        <v>-7.6210217778019465E-3</v>
      </c>
      <c r="AX16" s="9">
        <f t="shared" si="26"/>
        <v>-0.82090275675904434</v>
      </c>
      <c r="AY16" s="9">
        <f t="shared" si="27"/>
        <v>0.5711940180676196</v>
      </c>
      <c r="AZ16" s="9">
        <f t="shared" si="35"/>
        <v>1.0001010060507731</v>
      </c>
      <c r="BA16" s="9">
        <v>0</v>
      </c>
      <c r="BB16" s="9">
        <f t="shared" si="28"/>
        <v>-0.8191520442889918</v>
      </c>
      <c r="BC16" s="9">
        <f t="shared" si="29"/>
        <v>0.57357643635104605</v>
      </c>
      <c r="BD16" s="9">
        <f t="shared" si="36"/>
        <v>0.9999665980329282</v>
      </c>
      <c r="BE16" s="9">
        <f t="shared" si="30"/>
        <v>8.1732991167686904E-3</v>
      </c>
      <c r="BF16" s="9">
        <f t="shared" si="31"/>
        <v>8.1733901194072141E-3</v>
      </c>
      <c r="BG16" s="17">
        <f t="shared" si="37"/>
        <v>28.098045489357681</v>
      </c>
      <c r="BH16" s="9">
        <f t="shared" si="32"/>
        <v>1.7254598313256417</v>
      </c>
      <c r="BI16" s="9">
        <f t="shared" si="32"/>
        <v>8.6586051831061606E-2</v>
      </c>
      <c r="BJ16" s="9">
        <f t="shared" si="32"/>
        <v>0.12365769733420003</v>
      </c>
      <c r="BK16" s="9">
        <f t="shared" si="46"/>
        <v>1.7320508075688772</v>
      </c>
      <c r="BL16" s="9">
        <f t="shared" si="47"/>
        <v>0.99619469809174555</v>
      </c>
      <c r="BM16" s="9">
        <f t="shared" si="48"/>
        <v>8.7155742747657972E-2</v>
      </c>
      <c r="BN16" s="9">
        <f t="shared" si="49"/>
        <v>8.726646259971628E-2</v>
      </c>
      <c r="BO16" s="9">
        <f t="shared" si="38"/>
        <v>4.9999999999999885</v>
      </c>
      <c r="BP16" s="9">
        <f t="shared" si="33"/>
        <v>-2.7711166694643907E-12</v>
      </c>
    </row>
    <row r="17" spans="1:68">
      <c r="A17" s="10">
        <v>35</v>
      </c>
      <c r="B17" s="9">
        <f t="shared" si="61"/>
        <v>0.6108652381980153</v>
      </c>
      <c r="C17" s="10">
        <f t="shared" si="50"/>
        <v>35</v>
      </c>
      <c r="D17" s="9">
        <f t="shared" si="62"/>
        <v>0.6108652381980153</v>
      </c>
      <c r="E17" s="25">
        <f t="shared" si="34"/>
        <v>90.9</v>
      </c>
      <c r="F17" s="9">
        <f t="shared" si="34"/>
        <v>1.5865042900628454</v>
      </c>
      <c r="G17" s="8">
        <v>-19</v>
      </c>
      <c r="H17" s="8">
        <f t="shared" si="0"/>
        <v>-4.75</v>
      </c>
      <c r="I17" s="9">
        <f t="shared" si="1"/>
        <v>-8.2903139469730658E-2</v>
      </c>
      <c r="J17" s="9">
        <f t="shared" si="2"/>
        <v>0.86305104169826585</v>
      </c>
      <c r="K17" s="9">
        <f t="shared" si="39"/>
        <v>4.1133467065092987E-2</v>
      </c>
      <c r="L17" s="9">
        <f t="shared" si="40"/>
        <v>5.874467899940497E-2</v>
      </c>
      <c r="M17" s="9">
        <f t="shared" si="3"/>
        <v>0.8660254037844386</v>
      </c>
      <c r="N17" s="9">
        <f t="shared" si="51"/>
        <v>0.99654906268925691</v>
      </c>
      <c r="O17" s="9">
        <f t="shared" si="52"/>
        <v>2.711243313650382E-2</v>
      </c>
      <c r="P17" s="9">
        <f t="shared" si="53"/>
        <v>-1.4452422956608727E-3</v>
      </c>
      <c r="Q17" s="9">
        <f t="shared" si="54"/>
        <v>2.6835595634543036E-2</v>
      </c>
      <c r="R17" s="11">
        <f t="shared" si="55"/>
        <v>-5.4041916077350968E-2</v>
      </c>
      <c r="S17" s="12">
        <f t="shared" si="41"/>
        <v>0.99963986055325904</v>
      </c>
      <c r="T17" s="11">
        <f t="shared" si="42"/>
        <v>0.99853866790760215</v>
      </c>
      <c r="U17" s="12">
        <f t="shared" si="56"/>
        <v>-5.4041916077350968E-2</v>
      </c>
      <c r="V17" s="12">
        <f t="shared" si="57"/>
        <v>0.99853866790760215</v>
      </c>
      <c r="W17" s="9">
        <v>0</v>
      </c>
      <c r="X17" s="9">
        <f t="shared" si="4"/>
        <v>1</v>
      </c>
      <c r="Y17" s="9">
        <f t="shared" si="43"/>
        <v>-1.9196640995762477E-2</v>
      </c>
      <c r="Z17" s="9">
        <f t="shared" si="44"/>
        <v>0.49970400513843999</v>
      </c>
      <c r="AA17" s="9">
        <f t="shared" si="45"/>
        <v>5.3279912879904503E-4</v>
      </c>
      <c r="AB17" s="9">
        <f t="shared" si="6"/>
        <v>0.50007288233999436</v>
      </c>
      <c r="AC17" s="9">
        <f t="shared" si="58"/>
        <v>1.9196640995762477E-2</v>
      </c>
      <c r="AD17" s="9">
        <f t="shared" si="59"/>
        <v>-0.49970400513843999</v>
      </c>
      <c r="AE17" s="9">
        <f t="shared" si="60"/>
        <v>-5.3279912879904503E-4</v>
      </c>
      <c r="AF17" s="9">
        <f t="shared" si="8"/>
        <v>0.50007288233999436</v>
      </c>
      <c r="AG17" s="9">
        <f t="shared" si="9"/>
        <v>3.8393281991524954E-2</v>
      </c>
      <c r="AH17" s="9">
        <f t="shared" si="10"/>
        <v>-0.99940801027687998</v>
      </c>
      <c r="AI17" s="9">
        <f t="shared" si="11"/>
        <v>-1.0655982575980901E-3</v>
      </c>
      <c r="AJ17" s="9">
        <f t="shared" si="12"/>
        <v>1.0001457646799887</v>
      </c>
      <c r="AK17" s="9">
        <f t="shared" si="13"/>
        <v>0.88224768269402831</v>
      </c>
      <c r="AL17" s="9">
        <f t="shared" si="14"/>
        <v>-0.45857053807334702</v>
      </c>
      <c r="AM17" s="9">
        <f t="shared" si="15"/>
        <v>5.8211879870605922E-2</v>
      </c>
      <c r="AN17" s="9">
        <f t="shared" si="16"/>
        <v>0.99601030866448947</v>
      </c>
      <c r="AO17" s="9">
        <f t="shared" si="17"/>
        <v>0.84385440070250339</v>
      </c>
      <c r="AP17" s="9">
        <f t="shared" si="18"/>
        <v>0.54083747220353295</v>
      </c>
      <c r="AQ17" s="9">
        <f t="shared" si="19"/>
        <v>5.9277478128204018E-2</v>
      </c>
      <c r="AR17" s="9">
        <f t="shared" si="20"/>
        <v>1.0040464333574062</v>
      </c>
      <c r="AS17" s="9">
        <f t="shared" si="21"/>
        <v>-5.8666071002315807E-2</v>
      </c>
      <c r="AT17" s="9">
        <f t="shared" si="22"/>
        <v>-3.1750667125776573E-3</v>
      </c>
      <c r="AU17" s="9">
        <f t="shared" si="23"/>
        <v>0.86411937315137166</v>
      </c>
      <c r="AV17" s="9">
        <f t="shared" si="24"/>
        <v>0.86611435734029807</v>
      </c>
      <c r="AW17" s="9">
        <f t="shared" si="25"/>
        <v>-7.4011419765443939E-3</v>
      </c>
      <c r="AX17" s="9">
        <f t="shared" si="26"/>
        <v>-0.82076977404542151</v>
      </c>
      <c r="AY17" s="9">
        <f t="shared" si="27"/>
        <v>0.57138238903975813</v>
      </c>
      <c r="AZ17" s="9">
        <f t="shared" si="35"/>
        <v>1.0000978119133701</v>
      </c>
      <c r="BA17" s="9">
        <v>0</v>
      </c>
      <c r="BB17" s="9">
        <f t="shared" si="28"/>
        <v>-0.8191520442889918</v>
      </c>
      <c r="BC17" s="9">
        <f t="shared" si="29"/>
        <v>0.57357643635104605</v>
      </c>
      <c r="BD17" s="9">
        <f t="shared" si="36"/>
        <v>0.99996890392728854</v>
      </c>
      <c r="BE17" s="9">
        <f t="shared" si="30"/>
        <v>7.8861383742096919E-3</v>
      </c>
      <c r="BF17" s="9">
        <f t="shared" si="31"/>
        <v>7.8862201178705547E-3</v>
      </c>
      <c r="BG17" s="17">
        <f t="shared" si="37"/>
        <v>27.110827743908725</v>
      </c>
      <c r="BH17" s="9">
        <f t="shared" si="32"/>
        <v>1.7261020833965317</v>
      </c>
      <c r="BI17" s="9">
        <f t="shared" si="32"/>
        <v>8.2266934130185931E-2</v>
      </c>
      <c r="BJ17" s="9">
        <f t="shared" si="32"/>
        <v>0.11748935799880994</v>
      </c>
      <c r="BK17" s="9">
        <f t="shared" si="46"/>
        <v>1.7320508075688772</v>
      </c>
      <c r="BL17" s="9">
        <f t="shared" si="47"/>
        <v>0.99656550249776155</v>
      </c>
      <c r="BM17" s="9">
        <f t="shared" si="48"/>
        <v>8.2808207512202914E-2</v>
      </c>
      <c r="BN17" s="9">
        <f t="shared" si="49"/>
        <v>8.2903139469729215E-2</v>
      </c>
      <c r="BO17" s="9">
        <f t="shared" si="38"/>
        <v>4.7499999999999174</v>
      </c>
      <c r="BP17" s="9">
        <f t="shared" si="33"/>
        <v>-1.9824142327706795E-11</v>
      </c>
    </row>
    <row r="18" spans="1:68">
      <c r="A18" s="8">
        <v>35</v>
      </c>
      <c r="B18" s="9">
        <f t="shared" si="61"/>
        <v>0.6108652381980153</v>
      </c>
      <c r="C18" s="10">
        <f t="shared" si="50"/>
        <v>35</v>
      </c>
      <c r="D18" s="9">
        <f t="shared" si="62"/>
        <v>0.6108652381980153</v>
      </c>
      <c r="E18" s="25">
        <f t="shared" si="34"/>
        <v>90.9</v>
      </c>
      <c r="F18" s="9">
        <f t="shared" si="34"/>
        <v>1.5865042900628454</v>
      </c>
      <c r="G18" s="8">
        <v>-18</v>
      </c>
      <c r="H18" s="8">
        <f t="shared" si="0"/>
        <v>-4.5</v>
      </c>
      <c r="I18" s="9">
        <f t="shared" si="1"/>
        <v>-7.8539816339744828E-2</v>
      </c>
      <c r="J18" s="9">
        <f t="shared" si="2"/>
        <v>0.86335573648593811</v>
      </c>
      <c r="K18" s="9">
        <f t="shared" si="39"/>
        <v>3.8973125092734873E-2</v>
      </c>
      <c r="L18" s="9">
        <f t="shared" si="40"/>
        <v>5.5659390917700405E-2</v>
      </c>
      <c r="M18" s="9">
        <f t="shared" si="3"/>
        <v>0.8660254037844386</v>
      </c>
      <c r="N18" s="9">
        <f t="shared" si="51"/>
        <v>0.9969020322026706</v>
      </c>
      <c r="O18" s="9">
        <f t="shared" si="52"/>
        <v>2.712200501193027E-2</v>
      </c>
      <c r="P18" s="9">
        <f t="shared" si="53"/>
        <v>-1.2721846623597439E-3</v>
      </c>
      <c r="Q18" s="9">
        <f t="shared" si="54"/>
        <v>2.4622287243342394E-2</v>
      </c>
      <c r="R18" s="11">
        <f t="shared" si="55"/>
        <v>-5.182857646316049E-2</v>
      </c>
      <c r="S18" s="12">
        <f t="shared" si="41"/>
        <v>0.99969682552807293</v>
      </c>
      <c r="T18" s="11">
        <f t="shared" si="42"/>
        <v>0.99865599615773715</v>
      </c>
      <c r="U18" s="12">
        <f t="shared" si="56"/>
        <v>-5.182857646316049E-2</v>
      </c>
      <c r="V18" s="12">
        <f t="shared" si="57"/>
        <v>0.99865599615773715</v>
      </c>
      <c r="W18" s="9">
        <v>0</v>
      </c>
      <c r="X18" s="9">
        <f t="shared" si="4"/>
        <v>1</v>
      </c>
      <c r="Y18" s="9">
        <f t="shared" si="43"/>
        <v>-1.8087071141360822E-2</v>
      </c>
      <c r="Z18" s="9">
        <f t="shared" si="44"/>
        <v>0.49974308275562046</v>
      </c>
      <c r="AA18" s="9">
        <f t="shared" si="45"/>
        <v>5.0481635946528257E-4</v>
      </c>
      <c r="AB18" s="9">
        <f t="shared" si="6"/>
        <v>0.50007054076812041</v>
      </c>
      <c r="AC18" s="9">
        <f t="shared" si="58"/>
        <v>1.8087071141360822E-2</v>
      </c>
      <c r="AD18" s="9">
        <f t="shared" si="59"/>
        <v>-0.49974308275562046</v>
      </c>
      <c r="AE18" s="9">
        <f t="shared" si="60"/>
        <v>-5.0481635946528257E-4</v>
      </c>
      <c r="AF18" s="9">
        <f t="shared" si="8"/>
        <v>0.50007054076812041</v>
      </c>
      <c r="AG18" s="9">
        <f t="shared" si="9"/>
        <v>3.6174142282721644E-2</v>
      </c>
      <c r="AH18" s="9">
        <f t="shared" si="10"/>
        <v>-0.99948616551124092</v>
      </c>
      <c r="AI18" s="9">
        <f t="shared" si="11"/>
        <v>-1.0096327189305651E-3</v>
      </c>
      <c r="AJ18" s="9">
        <f t="shared" si="12"/>
        <v>1.0001410815362408</v>
      </c>
      <c r="AK18" s="9">
        <f t="shared" si="13"/>
        <v>0.88144280762729887</v>
      </c>
      <c r="AL18" s="9">
        <f t="shared" si="14"/>
        <v>-0.46076995766288559</v>
      </c>
      <c r="AM18" s="9">
        <f t="shared" si="15"/>
        <v>5.5154574558235123E-2</v>
      </c>
      <c r="AN18" s="9">
        <f t="shared" si="16"/>
        <v>0.99613874741285546</v>
      </c>
      <c r="AO18" s="9">
        <f t="shared" si="17"/>
        <v>0.84526866534457734</v>
      </c>
      <c r="AP18" s="9">
        <f t="shared" si="18"/>
        <v>0.53871620784835539</v>
      </c>
      <c r="AQ18" s="9">
        <f t="shared" si="19"/>
        <v>5.6164207277165687E-2</v>
      </c>
      <c r="AR18" s="9">
        <f t="shared" si="20"/>
        <v>1.0039166735297247</v>
      </c>
      <c r="AS18" s="9">
        <f t="shared" si="21"/>
        <v>-5.5591442660770971E-2</v>
      </c>
      <c r="AT18" s="9">
        <f t="shared" si="22"/>
        <v>-2.8851029260591175E-3</v>
      </c>
      <c r="AU18" s="9">
        <f t="shared" si="23"/>
        <v>0.86432193390477052</v>
      </c>
      <c r="AV18" s="9">
        <f t="shared" si="24"/>
        <v>0.86611265880651012</v>
      </c>
      <c r="AW18" s="9">
        <f t="shared" si="25"/>
        <v>-7.1828820620927977E-3</v>
      </c>
      <c r="AX18" s="9">
        <f t="shared" si="26"/>
        <v>-0.82064177290500828</v>
      </c>
      <c r="AY18" s="9">
        <f t="shared" si="27"/>
        <v>0.57156349987370425</v>
      </c>
      <c r="AZ18" s="9">
        <f t="shared" si="35"/>
        <v>1.0000946693284947</v>
      </c>
      <c r="BA18" s="9">
        <v>0</v>
      </c>
      <c r="BB18" s="9">
        <f t="shared" si="28"/>
        <v>-0.8191520442889918</v>
      </c>
      <c r="BC18" s="9">
        <f t="shared" si="29"/>
        <v>0.57357643635104605</v>
      </c>
      <c r="BD18" s="9">
        <f t="shared" si="36"/>
        <v>0.99997107471981317</v>
      </c>
      <c r="BE18" s="9">
        <f t="shared" si="30"/>
        <v>7.605900584534313E-3</v>
      </c>
      <c r="BF18" s="9">
        <f t="shared" si="31"/>
        <v>7.6059739196513033E-3</v>
      </c>
      <c r="BG18" s="17">
        <f t="shared" si="37"/>
        <v>26.147412280955738</v>
      </c>
      <c r="BH18" s="9">
        <f t="shared" si="32"/>
        <v>1.7267114729718762</v>
      </c>
      <c r="BI18" s="9">
        <f t="shared" si="32"/>
        <v>7.7946250185469801E-2</v>
      </c>
      <c r="BJ18" s="9">
        <f t="shared" si="32"/>
        <v>0.11131878183540081</v>
      </c>
      <c r="BK18" s="9">
        <f t="shared" si="46"/>
        <v>1.7320508075688772</v>
      </c>
      <c r="BL18" s="9">
        <f t="shared" si="47"/>
        <v>0.99691733373312796</v>
      </c>
      <c r="BM18" s="9">
        <f t="shared" si="48"/>
        <v>7.8459095727844805E-2</v>
      </c>
      <c r="BN18" s="9">
        <f t="shared" si="49"/>
        <v>7.8539816339744703E-2</v>
      </c>
      <c r="BO18" s="9">
        <f t="shared" si="38"/>
        <v>4.4999999999999929</v>
      </c>
      <c r="BP18" s="9">
        <f t="shared" si="33"/>
        <v>-1.7053025658242404E-12</v>
      </c>
    </row>
    <row r="19" spans="1:68">
      <c r="A19" s="10">
        <v>35</v>
      </c>
      <c r="B19" s="9">
        <f t="shared" si="61"/>
        <v>0.6108652381980153</v>
      </c>
      <c r="C19" s="10">
        <f t="shared" si="50"/>
        <v>35</v>
      </c>
      <c r="D19" s="9">
        <f t="shared" si="62"/>
        <v>0.6108652381980153</v>
      </c>
      <c r="E19" s="25">
        <f t="shared" si="34"/>
        <v>90.9</v>
      </c>
      <c r="F19" s="9">
        <f t="shared" si="34"/>
        <v>1.5865042900628454</v>
      </c>
      <c r="G19" s="8">
        <v>-17</v>
      </c>
      <c r="H19" s="8">
        <f t="shared" si="0"/>
        <v>-4.25</v>
      </c>
      <c r="I19" s="9">
        <f t="shared" si="1"/>
        <v>-7.4176493209758998E-2</v>
      </c>
      <c r="J19" s="9">
        <f t="shared" si="2"/>
        <v>0.86364399422488825</v>
      </c>
      <c r="K19" s="9">
        <f t="shared" si="39"/>
        <v>3.681204112825355E-2</v>
      </c>
      <c r="L19" s="9">
        <f t="shared" si="40"/>
        <v>5.2573043161424055E-2</v>
      </c>
      <c r="M19" s="9">
        <f t="shared" si="3"/>
        <v>0.8660254037844386</v>
      </c>
      <c r="N19" s="9">
        <f t="shared" si="51"/>
        <v>0.99723607513274704</v>
      </c>
      <c r="O19" s="9">
        <f t="shared" si="52"/>
        <v>2.7131060523476826E-2</v>
      </c>
      <c r="P19" s="9">
        <f t="shared" si="53"/>
        <v>-1.1084065548940141E-3</v>
      </c>
      <c r="Q19" s="9">
        <f t="shared" si="54"/>
        <v>2.2404144554134021E-2</v>
      </c>
      <c r="R19" s="11">
        <f t="shared" si="55"/>
        <v>-4.9610401126696617E-2</v>
      </c>
      <c r="S19" s="12">
        <f t="shared" si="41"/>
        <v>0.9997489956518073</v>
      </c>
      <c r="T19" s="11">
        <f t="shared" si="42"/>
        <v>0.9987686459336057</v>
      </c>
      <c r="U19" s="12">
        <f t="shared" si="56"/>
        <v>-4.9610401126696617E-2</v>
      </c>
      <c r="V19" s="12">
        <f t="shared" si="57"/>
        <v>0.9987686459336057</v>
      </c>
      <c r="W19" s="9">
        <v>0</v>
      </c>
      <c r="X19" s="9">
        <f t="shared" si="4"/>
        <v>1</v>
      </c>
      <c r="Y19" s="9">
        <f t="shared" si="43"/>
        <v>-1.6975232207304267E-2</v>
      </c>
      <c r="Z19" s="9">
        <f t="shared" si="44"/>
        <v>0.49977981411736855</v>
      </c>
      <c r="AA19" s="9">
        <f t="shared" si="45"/>
        <v>4.7682397915571308E-4</v>
      </c>
      <c r="AB19" s="9">
        <f t="shared" si="6"/>
        <v>0.50006824381157267</v>
      </c>
      <c r="AC19" s="9">
        <f t="shared" si="58"/>
        <v>1.6975232207304267E-2</v>
      </c>
      <c r="AD19" s="9">
        <f t="shared" si="59"/>
        <v>-0.49977981411736855</v>
      </c>
      <c r="AE19" s="9">
        <f t="shared" si="60"/>
        <v>-4.7682397915571308E-4</v>
      </c>
      <c r="AF19" s="9">
        <f t="shared" si="8"/>
        <v>0.50006824381157267</v>
      </c>
      <c r="AG19" s="9">
        <f t="shared" si="9"/>
        <v>3.3950464414608535E-2</v>
      </c>
      <c r="AH19" s="9">
        <f t="shared" si="10"/>
        <v>-0.9995596282347371</v>
      </c>
      <c r="AI19" s="9">
        <f t="shared" si="11"/>
        <v>-9.5364795831142616E-4</v>
      </c>
      <c r="AJ19" s="9">
        <f t="shared" si="12"/>
        <v>1.0001364876231453</v>
      </c>
      <c r="AK19" s="9">
        <f t="shared" si="13"/>
        <v>0.88061922643219248</v>
      </c>
      <c r="AL19" s="9">
        <f t="shared" si="14"/>
        <v>-0.46296777298911501</v>
      </c>
      <c r="AM19" s="9">
        <f t="shared" si="15"/>
        <v>5.2096219182268338E-2</v>
      </c>
      <c r="AN19" s="9">
        <f t="shared" si="16"/>
        <v>0.99626472227095386</v>
      </c>
      <c r="AO19" s="9">
        <f t="shared" si="17"/>
        <v>0.84666876201758401</v>
      </c>
      <c r="AP19" s="9">
        <f t="shared" si="18"/>
        <v>0.53659185524562214</v>
      </c>
      <c r="AQ19" s="9">
        <f t="shared" si="19"/>
        <v>5.3049867140579771E-2</v>
      </c>
      <c r="AR19" s="9">
        <f t="shared" si="20"/>
        <v>1.0037893703840264</v>
      </c>
      <c r="AS19" s="9">
        <f t="shared" si="21"/>
        <v>-5.2514785749738578E-2</v>
      </c>
      <c r="AT19" s="9">
        <f t="shared" si="22"/>
        <v>-2.6084915628200958E-3</v>
      </c>
      <c r="AU19" s="9">
        <f t="shared" si="23"/>
        <v>0.8645134556869466</v>
      </c>
      <c r="AV19" s="9">
        <f t="shared" si="24"/>
        <v>0.86611091784733929</v>
      </c>
      <c r="AW19" s="9">
        <f t="shared" si="25"/>
        <v>-6.966989900601999E-3</v>
      </c>
      <c r="AX19" s="9">
        <f t="shared" si="26"/>
        <v>-0.82051876977299354</v>
      </c>
      <c r="AY19" s="9">
        <f t="shared" si="27"/>
        <v>0.57173734454002034</v>
      </c>
      <c r="AZ19" s="9">
        <f t="shared" si="35"/>
        <v>1.0000915866258129</v>
      </c>
      <c r="BA19" s="9">
        <v>0</v>
      </c>
      <c r="BB19" s="9">
        <f t="shared" si="28"/>
        <v>-0.8191520442889918</v>
      </c>
      <c r="BC19" s="9">
        <f t="shared" si="29"/>
        <v>0.57357643635104605</v>
      </c>
      <c r="BD19" s="9">
        <f t="shared" si="36"/>
        <v>0.99997311208387196</v>
      </c>
      <c r="BE19" s="9">
        <f t="shared" si="30"/>
        <v>7.333151389140302E-3</v>
      </c>
      <c r="BF19" s="9">
        <f t="shared" si="31"/>
        <v>7.3332171142336889E-3</v>
      </c>
      <c r="BG19" s="17">
        <f t="shared" si="37"/>
        <v>25.209743453921714</v>
      </c>
      <c r="BH19" s="9">
        <f t="shared" si="32"/>
        <v>1.7272879884497765</v>
      </c>
      <c r="BI19" s="9">
        <f t="shared" si="32"/>
        <v>7.3624082256507128E-2</v>
      </c>
      <c r="BJ19" s="9">
        <f t="shared" si="32"/>
        <v>0.10514608632284811</v>
      </c>
      <c r="BK19" s="9">
        <f t="shared" si="46"/>
        <v>1.7320508075688772</v>
      </c>
      <c r="BL19" s="9">
        <f t="shared" si="47"/>
        <v>0.99725018509948571</v>
      </c>
      <c r="BM19" s="9">
        <f t="shared" si="48"/>
        <v>7.4108490195398502E-2</v>
      </c>
      <c r="BN19" s="9">
        <f t="shared" si="49"/>
        <v>7.4176493209758276E-2</v>
      </c>
      <c r="BO19" s="9">
        <f t="shared" si="38"/>
        <v>4.2499999999999583</v>
      </c>
      <c r="BP19" s="9">
        <f t="shared" si="33"/>
        <v>-1.0018652574217413E-11</v>
      </c>
    </row>
    <row r="20" spans="1:68">
      <c r="A20" s="8">
        <v>35</v>
      </c>
      <c r="B20" s="9">
        <f t="shared" si="61"/>
        <v>0.6108652381980153</v>
      </c>
      <c r="C20" s="10">
        <f t="shared" si="50"/>
        <v>35</v>
      </c>
      <c r="D20" s="9">
        <f t="shared" si="62"/>
        <v>0.6108652381980153</v>
      </c>
      <c r="E20" s="25">
        <f t="shared" si="34"/>
        <v>90.9</v>
      </c>
      <c r="F20" s="9">
        <f t="shared" si="34"/>
        <v>1.5865042900628454</v>
      </c>
      <c r="G20" s="8">
        <v>-16</v>
      </c>
      <c r="H20" s="8">
        <f t="shared" si="0"/>
        <v>-4</v>
      </c>
      <c r="I20" s="9">
        <f t="shared" si="1"/>
        <v>-6.9813170079773182E-2</v>
      </c>
      <c r="J20" s="9">
        <f t="shared" si="2"/>
        <v>0.86391580942710422</v>
      </c>
      <c r="K20" s="9">
        <f t="shared" si="39"/>
        <v>3.4650256315572558E-2</v>
      </c>
      <c r="L20" s="9">
        <f t="shared" si="40"/>
        <v>4.9485694490188324E-2</v>
      </c>
      <c r="M20" s="9">
        <f t="shared" si="3"/>
        <v>0.8660254037844386</v>
      </c>
      <c r="N20" s="9">
        <f t="shared" si="51"/>
        <v>0.99755116604082372</v>
      </c>
      <c r="O20" s="9">
        <f t="shared" si="52"/>
        <v>2.7139599498739592E-2</v>
      </c>
      <c r="P20" s="9">
        <f t="shared" si="53"/>
        <v>-9.5392044560065916E-4</v>
      </c>
      <c r="Q20" s="9">
        <f t="shared" si="54"/>
        <v>2.018012124835496E-2</v>
      </c>
      <c r="R20" s="11">
        <f t="shared" si="55"/>
        <v>-4.7386344269930714E-2</v>
      </c>
      <c r="S20" s="12">
        <f t="shared" si="41"/>
        <v>0.99979636061870203</v>
      </c>
      <c r="T20" s="11">
        <f t="shared" si="42"/>
        <v>0.99887663621526934</v>
      </c>
      <c r="U20" s="12">
        <f t="shared" si="56"/>
        <v>-4.7386344269930714E-2</v>
      </c>
      <c r="V20" s="12">
        <f t="shared" si="57"/>
        <v>0.99887663621526934</v>
      </c>
      <c r="W20" s="9">
        <v>0</v>
      </c>
      <c r="X20" s="9">
        <f t="shared" si="4"/>
        <v>1</v>
      </c>
      <c r="Y20" s="9">
        <f t="shared" si="43"/>
        <v>-1.5860601279836652E-2</v>
      </c>
      <c r="Z20" s="9">
        <f t="shared" si="44"/>
        <v>0.49981420908805069</v>
      </c>
      <c r="AA20" s="9">
        <f t="shared" si="45"/>
        <v>4.4882252080490743E-4</v>
      </c>
      <c r="AB20" s="9">
        <f t="shared" si="6"/>
        <v>0.50006599936501062</v>
      </c>
      <c r="AC20" s="9">
        <f t="shared" si="58"/>
        <v>1.5860601279836652E-2</v>
      </c>
      <c r="AD20" s="9">
        <f t="shared" si="59"/>
        <v>-0.49981420908805069</v>
      </c>
      <c r="AE20" s="9">
        <f t="shared" si="60"/>
        <v>-4.4882252080490743E-4</v>
      </c>
      <c r="AF20" s="9">
        <f t="shared" si="8"/>
        <v>0.50006599936501062</v>
      </c>
      <c r="AG20" s="9">
        <f t="shared" si="9"/>
        <v>3.1721202559673305E-2</v>
      </c>
      <c r="AH20" s="9">
        <f t="shared" si="10"/>
        <v>-0.99962841817610137</v>
      </c>
      <c r="AI20" s="9">
        <f t="shared" si="11"/>
        <v>-8.9764504160981485E-4</v>
      </c>
      <c r="AJ20" s="9">
        <f t="shared" si="12"/>
        <v>1.0001319987300212</v>
      </c>
      <c r="AK20" s="9">
        <f t="shared" si="13"/>
        <v>0.8797764107069409</v>
      </c>
      <c r="AL20" s="9">
        <f t="shared" si="14"/>
        <v>-0.46516395277247813</v>
      </c>
      <c r="AM20" s="9">
        <f t="shared" si="15"/>
        <v>4.9036871969383417E-2</v>
      </c>
      <c r="AN20" s="9">
        <f t="shared" si="16"/>
        <v>0.99638780131425031</v>
      </c>
      <c r="AO20" s="9">
        <f t="shared" si="17"/>
        <v>0.84805520814726754</v>
      </c>
      <c r="AP20" s="9">
        <f t="shared" si="18"/>
        <v>0.53446446540362325</v>
      </c>
      <c r="AQ20" s="9">
        <f t="shared" si="19"/>
        <v>4.9934517010993232E-2</v>
      </c>
      <c r="AR20" s="9">
        <f t="shared" si="20"/>
        <v>1.0036649624421525</v>
      </c>
      <c r="AS20" s="9">
        <f t="shared" si="21"/>
        <v>-4.9436202874800585E-2</v>
      </c>
      <c r="AT20" s="9">
        <f t="shared" si="22"/>
        <v>-2.345235481429943E-3</v>
      </c>
      <c r="AU20" s="9">
        <f t="shared" si="23"/>
        <v>0.86469394181427339</v>
      </c>
      <c r="AV20" s="9">
        <f t="shared" si="24"/>
        <v>0.86610914513959947</v>
      </c>
      <c r="AW20" s="9">
        <f t="shared" si="25"/>
        <v>-6.7543894227249206E-3</v>
      </c>
      <c r="AX20" s="9">
        <f t="shared" si="26"/>
        <v>-0.8204007827105374</v>
      </c>
      <c r="AY20" s="9">
        <f t="shared" si="27"/>
        <v>0.57190391727763168</v>
      </c>
      <c r="AZ20" s="9">
        <f t="shared" si="35"/>
        <v>1.0000885744003061</v>
      </c>
      <c r="BA20" s="9">
        <v>0</v>
      </c>
      <c r="BB20" s="9">
        <f t="shared" si="28"/>
        <v>-0.8191520442889918</v>
      </c>
      <c r="BC20" s="9">
        <f t="shared" si="29"/>
        <v>0.57357643635104605</v>
      </c>
      <c r="BD20" s="9">
        <f t="shared" si="36"/>
        <v>0.99997501691348889</v>
      </c>
      <c r="BE20" s="9">
        <f t="shared" si="30"/>
        <v>7.068631329161479E-3</v>
      </c>
      <c r="BF20" s="9">
        <f t="shared" si="31"/>
        <v>7.068690195159078E-3</v>
      </c>
      <c r="BG20" s="17">
        <f t="shared" si="37"/>
        <v>24.300366892087283</v>
      </c>
      <c r="BH20" s="9">
        <f t="shared" si="32"/>
        <v>1.7278316188542084</v>
      </c>
      <c r="BI20" s="9">
        <f t="shared" si="32"/>
        <v>6.9300512631145117E-2</v>
      </c>
      <c r="BJ20" s="9">
        <f t="shared" si="32"/>
        <v>9.8971388980376648E-2</v>
      </c>
      <c r="BK20" s="9">
        <f t="shared" si="46"/>
        <v>1.7320508075688772</v>
      </c>
      <c r="BL20" s="9">
        <f t="shared" si="47"/>
        <v>0.9975640502598242</v>
      </c>
      <c r="BM20" s="9">
        <f t="shared" si="48"/>
        <v>6.9756473744125927E-2</v>
      </c>
      <c r="BN20" s="9">
        <f t="shared" si="49"/>
        <v>6.9813170079773806E-2</v>
      </c>
      <c r="BO20" s="9">
        <f t="shared" si="38"/>
        <v>4.0000000000000355</v>
      </c>
      <c r="BP20" s="9">
        <f t="shared" si="33"/>
        <v>8.5265128291212022E-12</v>
      </c>
    </row>
    <row r="21" spans="1:68">
      <c r="A21" s="10">
        <v>35</v>
      </c>
      <c r="B21" s="9">
        <f t="shared" si="61"/>
        <v>0.6108652381980153</v>
      </c>
      <c r="C21" s="10">
        <f t="shared" si="50"/>
        <v>35</v>
      </c>
      <c r="D21" s="9">
        <f t="shared" si="62"/>
        <v>0.6108652381980153</v>
      </c>
      <c r="E21" s="25">
        <f t="shared" si="34"/>
        <v>90.9</v>
      </c>
      <c r="F21" s="9">
        <f t="shared" si="34"/>
        <v>1.5865042900628454</v>
      </c>
      <c r="G21" s="8">
        <v>-15</v>
      </c>
      <c r="H21" s="8">
        <f t="shared" si="0"/>
        <v>-3.75</v>
      </c>
      <c r="I21" s="9">
        <f t="shared" si="1"/>
        <v>-6.5449846949787352E-2</v>
      </c>
      <c r="J21" s="9">
        <f t="shared" si="2"/>
        <v>0.86417117691761669</v>
      </c>
      <c r="K21" s="9">
        <f t="shared" si="39"/>
        <v>3.2487811811958589E-2</v>
      </c>
      <c r="L21" s="9">
        <f t="shared" si="40"/>
        <v>4.6397403682661584E-2</v>
      </c>
      <c r="M21" s="9">
        <f t="shared" si="3"/>
        <v>0.8660254037844386</v>
      </c>
      <c r="N21" s="9">
        <f t="shared" si="51"/>
        <v>0.9978472809315081</v>
      </c>
      <c r="O21" s="9">
        <f t="shared" si="52"/>
        <v>2.71476217751488E-2</v>
      </c>
      <c r="P21" s="9">
        <f t="shared" si="53"/>
        <v>-8.0873809919501931E-4</v>
      </c>
      <c r="Q21" s="9">
        <f t="shared" si="54"/>
        <v>1.7948878814080901E-2</v>
      </c>
      <c r="R21" s="11">
        <f t="shared" si="55"/>
        <v>-4.515506787119395E-2</v>
      </c>
      <c r="S21" s="12">
        <f t="shared" si="41"/>
        <v>0.99983890589900404</v>
      </c>
      <c r="T21" s="11">
        <f t="shared" si="42"/>
        <v>0.99897998971228041</v>
      </c>
      <c r="U21" s="12">
        <f t="shared" si="56"/>
        <v>-4.515506787119395E-2</v>
      </c>
      <c r="V21" s="12">
        <f t="shared" si="57"/>
        <v>0.99897998971228041</v>
      </c>
      <c r="W21" s="9">
        <v>0</v>
      </c>
      <c r="X21" s="9">
        <f t="shared" si="4"/>
        <v>1</v>
      </c>
      <c r="Y21" s="9">
        <f t="shared" si="43"/>
        <v>-1.4742509312514801E-2</v>
      </c>
      <c r="Z21" s="9">
        <f t="shared" si="44"/>
        <v>0.49984627939712983</v>
      </c>
      <c r="AA21" s="9">
        <f t="shared" si="45"/>
        <v>4.2081251752026927E-4</v>
      </c>
      <c r="AB21" s="9">
        <f t="shared" si="6"/>
        <v>0.50006381761846963</v>
      </c>
      <c r="AC21" s="9">
        <f t="shared" si="58"/>
        <v>1.4742509312514801E-2</v>
      </c>
      <c r="AD21" s="9">
        <f t="shared" si="59"/>
        <v>-0.49984627939712983</v>
      </c>
      <c r="AE21" s="9">
        <f t="shared" si="60"/>
        <v>-4.2081251752026927E-4</v>
      </c>
      <c r="AF21" s="9">
        <f t="shared" si="8"/>
        <v>0.50006381761846963</v>
      </c>
      <c r="AG21" s="9">
        <f t="shared" si="9"/>
        <v>2.9485018625029603E-2</v>
      </c>
      <c r="AH21" s="9">
        <f t="shared" si="10"/>
        <v>-0.99969255879425967</v>
      </c>
      <c r="AI21" s="9">
        <f t="shared" si="11"/>
        <v>-8.4162503504053854E-4</v>
      </c>
      <c r="AJ21" s="9">
        <f t="shared" si="12"/>
        <v>1.0001276352369393</v>
      </c>
      <c r="AK21" s="9">
        <f t="shared" si="13"/>
        <v>0.87891368623013144</v>
      </c>
      <c r="AL21" s="9">
        <f t="shared" si="14"/>
        <v>-0.46735846758517124</v>
      </c>
      <c r="AM21" s="9">
        <f t="shared" si="15"/>
        <v>4.5976591165141314E-2</v>
      </c>
      <c r="AN21" s="9">
        <f t="shared" si="16"/>
        <v>0.99650742696748829</v>
      </c>
      <c r="AO21" s="9">
        <f t="shared" si="17"/>
        <v>0.84942866760510194</v>
      </c>
      <c r="AP21" s="9">
        <f t="shared" si="18"/>
        <v>0.53233409120908837</v>
      </c>
      <c r="AQ21" s="9">
        <f t="shared" si="19"/>
        <v>4.6818216200181853E-2</v>
      </c>
      <c r="AR21" s="9">
        <f t="shared" si="20"/>
        <v>1.0035440156669519</v>
      </c>
      <c r="AS21" s="9">
        <f t="shared" si="21"/>
        <v>-4.6355796653175532E-2</v>
      </c>
      <c r="AT21" s="9">
        <f t="shared" si="22"/>
        <v>-2.0953364087906061E-3</v>
      </c>
      <c r="AU21" s="9">
        <f t="shared" si="23"/>
        <v>0.8648633988253811</v>
      </c>
      <c r="AV21" s="9">
        <f t="shared" si="24"/>
        <v>0.86610735416910456</v>
      </c>
      <c r="AW21" s="9">
        <f t="shared" si="25"/>
        <v>-6.5462439777926491E-3</v>
      </c>
      <c r="AX21" s="9">
        <f t="shared" si="26"/>
        <v>-0.82028783209122624</v>
      </c>
      <c r="AY21" s="9">
        <f t="shared" si="27"/>
        <v>0.57206321259375681</v>
      </c>
      <c r="AZ21" s="9">
        <f t="shared" si="35"/>
        <v>1.0000856463274685</v>
      </c>
      <c r="BA21" s="9">
        <v>0</v>
      </c>
      <c r="BB21" s="9">
        <f t="shared" si="28"/>
        <v>-0.8191520442889918</v>
      </c>
      <c r="BC21" s="9">
        <f t="shared" si="29"/>
        <v>0.57357643635104605</v>
      </c>
      <c r="BD21" s="9">
        <f t="shared" si="36"/>
        <v>0.9999767890704333</v>
      </c>
      <c r="BE21" s="9">
        <f t="shared" si="30"/>
        <v>6.8133193368669596E-3</v>
      </c>
      <c r="BF21" s="9">
        <f t="shared" si="31"/>
        <v>6.8133720518481333E-3</v>
      </c>
      <c r="BG21" s="17">
        <f t="shared" si="37"/>
        <v>23.422647769397276</v>
      </c>
      <c r="BH21" s="9">
        <f t="shared" si="32"/>
        <v>1.7283423538352334</v>
      </c>
      <c r="BI21" s="9">
        <f t="shared" si="32"/>
        <v>6.4975623623917123E-2</v>
      </c>
      <c r="BJ21" s="9">
        <f t="shared" si="32"/>
        <v>9.2794807365323168E-2</v>
      </c>
      <c r="BK21" s="9">
        <f t="shared" si="46"/>
        <v>1.7320508075688772</v>
      </c>
      <c r="BL21" s="9">
        <f t="shared" si="47"/>
        <v>0.99785892323860348</v>
      </c>
      <c r="BM21" s="9">
        <f t="shared" si="48"/>
        <v>6.5403129230143603E-2</v>
      </c>
      <c r="BN21" s="9">
        <f t="shared" si="49"/>
        <v>6.5449846949787893E-2</v>
      </c>
      <c r="BO21" s="9">
        <f t="shared" si="38"/>
        <v>3.7500000000000306</v>
      </c>
      <c r="BP21" s="9">
        <f t="shared" si="33"/>
        <v>7.3541173151170369E-12</v>
      </c>
    </row>
    <row r="22" spans="1:68">
      <c r="A22" s="8">
        <v>35</v>
      </c>
      <c r="B22" s="9">
        <f t="shared" si="61"/>
        <v>0.6108652381980153</v>
      </c>
      <c r="C22" s="10">
        <f t="shared" si="50"/>
        <v>35</v>
      </c>
      <c r="D22" s="9">
        <f t="shared" si="62"/>
        <v>0.6108652381980153</v>
      </c>
      <c r="E22" s="25">
        <f t="shared" si="34"/>
        <v>90.9</v>
      </c>
      <c r="F22" s="9">
        <f t="shared" si="34"/>
        <v>1.5865042900628454</v>
      </c>
      <c r="G22" s="8">
        <v>-14</v>
      </c>
      <c r="H22" s="8">
        <f t="shared" si="0"/>
        <v>-3.5</v>
      </c>
      <c r="I22" s="9">
        <f t="shared" si="1"/>
        <v>-6.1086523819801536E-2</v>
      </c>
      <c r="J22" s="9">
        <f t="shared" si="2"/>
        <v>0.86441009183459649</v>
      </c>
      <c r="K22" s="9">
        <f t="shared" si="39"/>
        <v>3.0324748787237895E-2</v>
      </c>
      <c r="L22" s="9">
        <f t="shared" si="40"/>
        <v>4.3308229535449154E-2</v>
      </c>
      <c r="M22" s="9">
        <f t="shared" si="3"/>
        <v>0.86602540378443849</v>
      </c>
      <c r="N22" s="9">
        <f t="shared" si="51"/>
        <v>0.99812439725450486</v>
      </c>
      <c r="O22" s="9">
        <f t="shared" si="52"/>
        <v>2.7155127199971856E-2</v>
      </c>
      <c r="P22" s="9">
        <f t="shared" si="53"/>
        <v>-6.728705718748694E-4</v>
      </c>
      <c r="Q22" s="9">
        <f t="shared" si="54"/>
        <v>1.5708672645296164E-2</v>
      </c>
      <c r="R22" s="11">
        <f t="shared" si="55"/>
        <v>-4.2914827784541552E-2</v>
      </c>
      <c r="S22" s="12">
        <f t="shared" si="41"/>
        <v>0.99987661118946214</v>
      </c>
      <c r="T22" s="11">
        <f t="shared" si="42"/>
        <v>0.99907873441297068</v>
      </c>
      <c r="U22" s="12">
        <f t="shared" si="56"/>
        <v>-4.2914827784541552E-2</v>
      </c>
      <c r="V22" s="12">
        <f t="shared" si="57"/>
        <v>0.99907873441297068</v>
      </c>
      <c r="W22" s="9">
        <v>0</v>
      </c>
      <c r="X22" s="9">
        <f t="shared" si="4"/>
        <v>1</v>
      </c>
      <c r="Y22" s="9">
        <f t="shared" si="43"/>
        <v>-1.3620084168863121E-2</v>
      </c>
      <c r="Z22" s="9">
        <f t="shared" si="44"/>
        <v>0.4998760394138983</v>
      </c>
      <c r="AA22" s="9">
        <f t="shared" si="45"/>
        <v>3.9279450257188593E-4</v>
      </c>
      <c r="AB22" s="9">
        <f t="shared" si="6"/>
        <v>0.50006171195204829</v>
      </c>
      <c r="AC22" s="9">
        <f t="shared" si="58"/>
        <v>1.3620084168863121E-2</v>
      </c>
      <c r="AD22" s="9">
        <f t="shared" si="59"/>
        <v>-0.4998760394138983</v>
      </c>
      <c r="AE22" s="9">
        <f t="shared" si="60"/>
        <v>-3.9279450257188593E-4</v>
      </c>
      <c r="AF22" s="9">
        <f t="shared" si="8"/>
        <v>0.50006171195204829</v>
      </c>
      <c r="AG22" s="9">
        <f t="shared" si="9"/>
        <v>2.7240168337726241E-2</v>
      </c>
      <c r="AH22" s="9">
        <f t="shared" si="10"/>
        <v>-0.9997520788277966</v>
      </c>
      <c r="AI22" s="9">
        <f t="shared" si="11"/>
        <v>-7.8558900514377186E-4</v>
      </c>
      <c r="AJ22" s="9">
        <f t="shared" si="12"/>
        <v>1.0001234239040966</v>
      </c>
      <c r="AK22" s="9">
        <f t="shared" si="13"/>
        <v>0.87803017600345956</v>
      </c>
      <c r="AL22" s="9">
        <f t="shared" si="14"/>
        <v>-0.4695512906266604</v>
      </c>
      <c r="AM22" s="9">
        <f t="shared" si="15"/>
        <v>4.2915435032877265E-2</v>
      </c>
      <c r="AN22" s="9">
        <f t="shared" si="16"/>
        <v>0.99662286701936043</v>
      </c>
      <c r="AO22" s="9">
        <f t="shared" si="17"/>
        <v>0.85079000766573343</v>
      </c>
      <c r="AP22" s="9">
        <f t="shared" si="18"/>
        <v>0.53020078820113614</v>
      </c>
      <c r="AQ22" s="9">
        <f t="shared" si="19"/>
        <v>4.3701024038021043E-2</v>
      </c>
      <c r="AR22" s="9">
        <f t="shared" si="20"/>
        <v>1.0034272731269251</v>
      </c>
      <c r="AS22" s="9">
        <f t="shared" si="21"/>
        <v>-4.327366971918567E-2</v>
      </c>
      <c r="AT22" s="9">
        <f t="shared" si="22"/>
        <v>-1.8587945270350996E-3</v>
      </c>
      <c r="AU22" s="9">
        <f t="shared" si="23"/>
        <v>0.865021837533128</v>
      </c>
      <c r="AV22" s="9">
        <f t="shared" si="24"/>
        <v>0.86610556228282487</v>
      </c>
      <c r="AW22" s="9">
        <f t="shared" si="25"/>
        <v>-6.3440496493459876E-3</v>
      </c>
      <c r="AX22" s="9">
        <f t="shared" si="26"/>
        <v>-0.82017994159669416</v>
      </c>
      <c r="AY22" s="9">
        <f t="shared" si="27"/>
        <v>0.57221522526385182</v>
      </c>
      <c r="AZ22" s="9">
        <f t="shared" si="35"/>
        <v>1.0000828203640291</v>
      </c>
      <c r="BA22" s="9">
        <v>0</v>
      </c>
      <c r="BB22" s="9">
        <f t="shared" si="28"/>
        <v>-0.8191520442889918</v>
      </c>
      <c r="BC22" s="9">
        <f t="shared" si="29"/>
        <v>0.57357643635104605</v>
      </c>
      <c r="BD22" s="9">
        <f t="shared" si="36"/>
        <v>0.99997842699906381</v>
      </c>
      <c r="BE22" s="9">
        <f t="shared" si="30"/>
        <v>6.5685262028856483E-3</v>
      </c>
      <c r="BF22" s="9">
        <f t="shared" si="31"/>
        <v>6.5685734375672206E-3</v>
      </c>
      <c r="BG22" s="17">
        <f t="shared" si="37"/>
        <v>22.58109212366044</v>
      </c>
      <c r="BH22" s="9">
        <f t="shared" si="32"/>
        <v>1.728820183669193</v>
      </c>
      <c r="BI22" s="9">
        <f t="shared" si="32"/>
        <v>6.0649497574475741E-2</v>
      </c>
      <c r="BJ22" s="9">
        <f t="shared" si="32"/>
        <v>8.6616459070898308E-2</v>
      </c>
      <c r="BK22" s="9">
        <f t="shared" si="46"/>
        <v>1.732050807568877</v>
      </c>
      <c r="BL22" s="9">
        <f t="shared" si="47"/>
        <v>0.99813479842186703</v>
      </c>
      <c r="BM22" s="9">
        <f t="shared" si="48"/>
        <v>6.1048539534855721E-2</v>
      </c>
      <c r="BN22" s="9">
        <f t="shared" si="49"/>
        <v>6.1086523819800384E-2</v>
      </c>
      <c r="BO22" s="9">
        <f t="shared" si="38"/>
        <v>3.4999999999999343</v>
      </c>
      <c r="BP22" s="9">
        <f t="shared" si="33"/>
        <v>-1.5774048733874224E-11</v>
      </c>
    </row>
    <row r="23" spans="1:68">
      <c r="A23" s="10">
        <v>35</v>
      </c>
      <c r="B23" s="9">
        <f t="shared" si="61"/>
        <v>0.6108652381980153</v>
      </c>
      <c r="C23" s="10">
        <f t="shared" si="50"/>
        <v>35</v>
      </c>
      <c r="D23" s="9">
        <f t="shared" si="62"/>
        <v>0.6108652381980153</v>
      </c>
      <c r="E23" s="25">
        <f t="shared" si="34"/>
        <v>90.9</v>
      </c>
      <c r="F23" s="9">
        <f t="shared" si="34"/>
        <v>1.5865042900628454</v>
      </c>
      <c r="G23" s="8">
        <v>-13</v>
      </c>
      <c r="H23" s="8">
        <f t="shared" si="0"/>
        <v>-3.25</v>
      </c>
      <c r="I23" s="9">
        <f t="shared" si="1"/>
        <v>-5.6723200689815706E-2</v>
      </c>
      <c r="J23" s="9">
        <f t="shared" si="2"/>
        <v>0.86463254962944813</v>
      </c>
      <c r="K23" s="9">
        <f t="shared" si="39"/>
        <v>2.8161108423012469E-2</v>
      </c>
      <c r="L23" s="9">
        <f t="shared" si="40"/>
        <v>4.0218230861973833E-2</v>
      </c>
      <c r="M23" s="9">
        <f t="shared" si="3"/>
        <v>0.8660254037844386</v>
      </c>
      <c r="N23" s="9">
        <f t="shared" si="51"/>
        <v>0.99838249390633294</v>
      </c>
      <c r="O23" s="9">
        <f t="shared" si="52"/>
        <v>2.7162115630316303E-2</v>
      </c>
      <c r="P23" s="9">
        <f t="shared" si="53"/>
        <v>-5.4632821047844707E-4</v>
      </c>
      <c r="Q23" s="9">
        <f t="shared" si="54"/>
        <v>1.3457179279993377E-2</v>
      </c>
      <c r="R23" s="11">
        <f t="shared" si="55"/>
        <v>-4.0663300977941158E-2</v>
      </c>
      <c r="S23" s="12">
        <f t="shared" si="41"/>
        <v>0.99990944806308646</v>
      </c>
      <c r="T23" s="11">
        <f t="shared" si="42"/>
        <v>0.99917290593449204</v>
      </c>
      <c r="U23" s="12">
        <f t="shared" si="56"/>
        <v>-4.0663300977941158E-2</v>
      </c>
      <c r="V23" s="12">
        <f t="shared" si="57"/>
        <v>0.99917290593449204</v>
      </c>
      <c r="W23" s="9">
        <v>0</v>
      </c>
      <c r="X23" s="9">
        <f t="shared" si="4"/>
        <v>1</v>
      </c>
      <c r="Y23" s="9">
        <f t="shared" si="43"/>
        <v>-1.2492164230808992E-2</v>
      </c>
      <c r="Z23" s="9">
        <f t="shared" si="44"/>
        <v>0.49990350732263578</v>
      </c>
      <c r="AA23" s="9">
        <f t="shared" si="45"/>
        <v>3.6476900938237447E-4</v>
      </c>
      <c r="AB23" s="9">
        <f t="shared" si="6"/>
        <v>0.50005970029294733</v>
      </c>
      <c r="AC23" s="9">
        <f t="shared" si="58"/>
        <v>1.2492164230808992E-2</v>
      </c>
      <c r="AD23" s="9">
        <f t="shared" si="59"/>
        <v>-0.49990350732263578</v>
      </c>
      <c r="AE23" s="9">
        <f t="shared" si="60"/>
        <v>-3.6476900938237447E-4</v>
      </c>
      <c r="AF23" s="9">
        <f t="shared" si="8"/>
        <v>0.50005970029294733</v>
      </c>
      <c r="AG23" s="9">
        <f t="shared" si="9"/>
        <v>2.4984328461617984E-2</v>
      </c>
      <c r="AH23" s="9">
        <f t="shared" si="10"/>
        <v>-0.99980701464527155</v>
      </c>
      <c r="AI23" s="9">
        <f t="shared" si="11"/>
        <v>-7.2953801876474893E-4</v>
      </c>
      <c r="AJ23" s="9">
        <f t="shared" si="12"/>
        <v>1.0001194005858947</v>
      </c>
      <c r="AK23" s="9">
        <f t="shared" si="13"/>
        <v>0.87712471386025714</v>
      </c>
      <c r="AL23" s="9">
        <f t="shared" si="14"/>
        <v>-0.47174239889962333</v>
      </c>
      <c r="AM23" s="9">
        <f t="shared" si="15"/>
        <v>3.9853461852591456E-2</v>
      </c>
      <c r="AN23" s="9">
        <f t="shared" si="16"/>
        <v>0.99673314031672755</v>
      </c>
      <c r="AO23" s="9">
        <f t="shared" si="17"/>
        <v>0.85214038539863912</v>
      </c>
      <c r="AP23" s="9">
        <f t="shared" si="18"/>
        <v>0.52806461574564822</v>
      </c>
      <c r="AQ23" s="9">
        <f t="shared" si="19"/>
        <v>4.0582999871356211E-2</v>
      </c>
      <c r="AR23" s="9">
        <f t="shared" si="20"/>
        <v>1.0033157303204705</v>
      </c>
      <c r="AS23" s="9">
        <f t="shared" si="21"/>
        <v>-4.0189924733179241E-2</v>
      </c>
      <c r="AT23" s="9">
        <f t="shared" si="22"/>
        <v>-1.6356078072169166E-3</v>
      </c>
      <c r="AU23" s="9">
        <f t="shared" si="23"/>
        <v>0.86516927459283199</v>
      </c>
      <c r="AV23" s="9">
        <f t="shared" si="24"/>
        <v>0.86610379225728185</v>
      </c>
      <c r="AW23" s="9">
        <f t="shared" si="25"/>
        <v>-6.1497767942135621E-3</v>
      </c>
      <c r="AX23" s="9">
        <f t="shared" si="26"/>
        <v>-0.82007713970056983</v>
      </c>
      <c r="AY23" s="9">
        <f t="shared" si="27"/>
        <v>0.57235995033157561</v>
      </c>
      <c r="AZ23" s="9">
        <f t="shared" si="35"/>
        <v>1.0000801205691723</v>
      </c>
      <c r="BA23" s="9">
        <v>0</v>
      </c>
      <c r="BB23" s="9">
        <f t="shared" si="28"/>
        <v>-0.8191520442889918</v>
      </c>
      <c r="BC23" s="9">
        <f t="shared" si="29"/>
        <v>0.57357643635104605</v>
      </c>
      <c r="BD23" s="9">
        <f t="shared" si="36"/>
        <v>0.99997992712071604</v>
      </c>
      <c r="BE23" s="9">
        <f t="shared" si="30"/>
        <v>6.3360362725798352E-3</v>
      </c>
      <c r="BF23" s="9">
        <f t="shared" si="31"/>
        <v>6.3360786670839733E-3</v>
      </c>
      <c r="BG23" s="17">
        <f t="shared" si="37"/>
        <v>21.781833977207274</v>
      </c>
      <c r="BH23" s="9">
        <f t="shared" si="32"/>
        <v>1.7292650992588963</v>
      </c>
      <c r="BI23" s="9">
        <f t="shared" si="32"/>
        <v>5.6322216846024897E-2</v>
      </c>
      <c r="BJ23" s="9">
        <f t="shared" si="32"/>
        <v>8.0436461723947666E-2</v>
      </c>
      <c r="BK23" s="9">
        <f t="shared" si="46"/>
        <v>1.7320508075688772</v>
      </c>
      <c r="BL23" s="9">
        <f t="shared" si="47"/>
        <v>0.99839167055734879</v>
      </c>
      <c r="BM23" s="9">
        <f t="shared" si="48"/>
        <v>5.6692787563378179E-2</v>
      </c>
      <c r="BN23" s="9">
        <f t="shared" si="49"/>
        <v>5.6723200689816379E-2</v>
      </c>
      <c r="BO23" s="9">
        <f t="shared" si="38"/>
        <v>3.2500000000000382</v>
      </c>
      <c r="BP23" s="9">
        <f t="shared" si="33"/>
        <v>9.1660012913052924E-12</v>
      </c>
    </row>
    <row r="24" spans="1:68">
      <c r="A24" s="8">
        <v>35</v>
      </c>
      <c r="B24" s="9">
        <f t="shared" si="61"/>
        <v>0.6108652381980153</v>
      </c>
      <c r="C24" s="10">
        <f t="shared" si="50"/>
        <v>35</v>
      </c>
      <c r="D24" s="9">
        <f t="shared" si="62"/>
        <v>0.6108652381980153</v>
      </c>
      <c r="E24" s="25">
        <f t="shared" si="34"/>
        <v>90.9</v>
      </c>
      <c r="F24" s="9">
        <f t="shared" si="34"/>
        <v>1.5865042900628454</v>
      </c>
      <c r="G24" s="8">
        <v>-12</v>
      </c>
      <c r="H24" s="8">
        <f t="shared" si="0"/>
        <v>-3</v>
      </c>
      <c r="I24" s="9">
        <f t="shared" si="1"/>
        <v>-5.2359877559829883E-2</v>
      </c>
      <c r="J24" s="9">
        <f t="shared" si="2"/>
        <v>0.86483854606689581</v>
      </c>
      <c r="K24" s="9">
        <f t="shared" si="39"/>
        <v>2.5996931911876034E-2</v>
      </c>
      <c r="L24" s="9">
        <f t="shared" si="40"/>
        <v>3.7127466491356231E-2</v>
      </c>
      <c r="M24" s="9">
        <f t="shared" si="3"/>
        <v>0.86602540378443849</v>
      </c>
      <c r="N24" s="9">
        <f t="shared" si="51"/>
        <v>0.99862155123193319</v>
      </c>
      <c r="O24" s="9">
        <f t="shared" si="52"/>
        <v>2.7168586933132493E-2</v>
      </c>
      <c r="P24" s="9">
        <f t="shared" si="53"/>
        <v>-4.2912065169650173E-4</v>
      </c>
      <c r="Q24" s="9">
        <f t="shared" si="54"/>
        <v>1.1191225144725812E-2</v>
      </c>
      <c r="R24" s="11">
        <f t="shared" si="55"/>
        <v>-3.8397314277907858E-2</v>
      </c>
      <c r="S24" s="12">
        <f t="shared" si="41"/>
        <v>0.9999373762790148</v>
      </c>
      <c r="T24" s="11">
        <f t="shared" si="42"/>
        <v>0.99926255121276497</v>
      </c>
      <c r="U24" s="12">
        <f t="shared" si="56"/>
        <v>-3.8397314277907858E-2</v>
      </c>
      <c r="V24" s="12">
        <f t="shared" si="57"/>
        <v>0.99926255121276497</v>
      </c>
      <c r="W24" s="9">
        <v>0</v>
      </c>
      <c r="X24" s="9">
        <f t="shared" si="4"/>
        <v>1</v>
      </c>
      <c r="Y24" s="9">
        <f t="shared" si="43"/>
        <v>-1.1357162754265401E-2</v>
      </c>
      <c r="Z24" s="9">
        <f t="shared" si="44"/>
        <v>0.49992870696780439</v>
      </c>
      <c r="AA24" s="9">
        <f t="shared" si="45"/>
        <v>3.3673657151672768E-4</v>
      </c>
      <c r="AB24" s="9">
        <f t="shared" si="6"/>
        <v>0.50005780724616866</v>
      </c>
      <c r="AC24" s="9">
        <f t="shared" si="58"/>
        <v>1.1357162754265401E-2</v>
      </c>
      <c r="AD24" s="9">
        <f t="shared" si="59"/>
        <v>-0.49992870696780439</v>
      </c>
      <c r="AE24" s="9">
        <f t="shared" si="60"/>
        <v>-3.3673657151672768E-4</v>
      </c>
      <c r="AF24" s="9">
        <f t="shared" si="8"/>
        <v>0.50005780724616866</v>
      </c>
      <c r="AG24" s="9">
        <f t="shared" si="9"/>
        <v>2.2714325508530801E-2</v>
      </c>
      <c r="AH24" s="9">
        <f t="shared" si="10"/>
        <v>-0.99985741393560879</v>
      </c>
      <c r="AI24" s="9">
        <f t="shared" si="11"/>
        <v>-6.7347314303345537E-4</v>
      </c>
      <c r="AJ24" s="9">
        <f t="shared" si="12"/>
        <v>1.0001156144923373</v>
      </c>
      <c r="AK24" s="9">
        <f t="shared" si="13"/>
        <v>0.87619570882116116</v>
      </c>
      <c r="AL24" s="9">
        <f t="shared" si="14"/>
        <v>-0.47393177505592837</v>
      </c>
      <c r="AM24" s="9">
        <f t="shared" si="15"/>
        <v>3.6790729919839504E-2</v>
      </c>
      <c r="AN24" s="9">
        <f t="shared" si="16"/>
        <v>0.9968369000856232</v>
      </c>
      <c r="AO24" s="9">
        <f t="shared" si="17"/>
        <v>0.85348138331263046</v>
      </c>
      <c r="AP24" s="9">
        <f t="shared" si="18"/>
        <v>0.52592563887968047</v>
      </c>
      <c r="AQ24" s="9">
        <f t="shared" si="19"/>
        <v>3.7464203062872958E-2</v>
      </c>
      <c r="AR24" s="9">
        <f t="shared" si="20"/>
        <v>1.0032107534328853</v>
      </c>
      <c r="AS24" s="9">
        <f t="shared" si="21"/>
        <v>-3.710466439658449E-2</v>
      </c>
      <c r="AT24" s="9">
        <f t="shared" si="22"/>
        <v>-1.4257708930278915E-3</v>
      </c>
      <c r="AU24" s="9">
        <f t="shared" si="23"/>
        <v>0.86530573491594764</v>
      </c>
      <c r="AV24" s="9">
        <f t="shared" si="24"/>
        <v>0.86610207471235789</v>
      </c>
      <c r="AW24" s="9">
        <f t="shared" si="25"/>
        <v>-5.9660922750613687E-3</v>
      </c>
      <c r="AX24" s="9">
        <f t="shared" si="26"/>
        <v>-0.81997946195214688</v>
      </c>
      <c r="AY24" s="9">
        <f t="shared" si="27"/>
        <v>0.57249738310878551</v>
      </c>
      <c r="AZ24" s="9">
        <f t="shared" si="35"/>
        <v>1.0000775799640618</v>
      </c>
      <c r="BA24" s="9">
        <v>0</v>
      </c>
      <c r="BB24" s="9">
        <f t="shared" si="28"/>
        <v>-0.8191520442889918</v>
      </c>
      <c r="BC24" s="9">
        <f t="shared" si="29"/>
        <v>0.57357643635104605</v>
      </c>
      <c r="BD24" s="9">
        <f t="shared" si="36"/>
        <v>0.99998128284493992</v>
      </c>
      <c r="BE24" s="9">
        <f t="shared" si="30"/>
        <v>6.118329820161709E-3</v>
      </c>
      <c r="BF24" s="9">
        <f t="shared" si="31"/>
        <v>6.1183679930234885E-3</v>
      </c>
      <c r="BG24" s="17">
        <f t="shared" si="37"/>
        <v>21.033399810490426</v>
      </c>
      <c r="BH24" s="9">
        <f t="shared" si="32"/>
        <v>1.7296770921337916</v>
      </c>
      <c r="BI24" s="9">
        <f t="shared" si="32"/>
        <v>5.1993863823752096E-2</v>
      </c>
      <c r="BJ24" s="9">
        <f t="shared" si="32"/>
        <v>7.4254932982712463E-2</v>
      </c>
      <c r="BK24" s="9">
        <f t="shared" si="46"/>
        <v>1.732050807568877</v>
      </c>
      <c r="BL24" s="9">
        <f t="shared" si="47"/>
        <v>0.99862953475457394</v>
      </c>
      <c r="BM24" s="9">
        <f t="shared" si="48"/>
        <v>5.2335956242942995E-2</v>
      </c>
      <c r="BN24" s="9">
        <f t="shared" si="49"/>
        <v>5.235987755982905E-2</v>
      </c>
      <c r="BO24" s="9">
        <f t="shared" si="38"/>
        <v>2.999999999999952</v>
      </c>
      <c r="BP24" s="9">
        <f t="shared" si="33"/>
        <v>-1.1510792319313623E-11</v>
      </c>
    </row>
    <row r="25" spans="1:68">
      <c r="A25" s="10">
        <v>35</v>
      </c>
      <c r="B25" s="9">
        <f t="shared" si="61"/>
        <v>0.6108652381980153</v>
      </c>
      <c r="C25" s="10">
        <f t="shared" si="50"/>
        <v>35</v>
      </c>
      <c r="D25" s="9">
        <f t="shared" si="62"/>
        <v>0.6108652381980153</v>
      </c>
      <c r="E25" s="25">
        <f t="shared" si="34"/>
        <v>90.9</v>
      </c>
      <c r="F25" s="9">
        <f t="shared" si="34"/>
        <v>1.5865042900628454</v>
      </c>
      <c r="G25" s="8">
        <v>-11</v>
      </c>
      <c r="H25" s="8">
        <f t="shared" si="0"/>
        <v>-2.75</v>
      </c>
      <c r="I25" s="9">
        <f t="shared" si="1"/>
        <v>-4.799655442984406E-2</v>
      </c>
      <c r="J25" s="9">
        <f t="shared" si="2"/>
        <v>0.86502807722506436</v>
      </c>
      <c r="K25" s="9">
        <f t="shared" si="39"/>
        <v>2.3832260456629766E-2</v>
      </c>
      <c r="L25" s="9">
        <f t="shared" si="40"/>
        <v>3.4035995267294721E-2</v>
      </c>
      <c r="M25" s="9">
        <f t="shared" si="3"/>
        <v>0.8660254037844386</v>
      </c>
      <c r="N25" s="9">
        <f t="shared" si="51"/>
        <v>0.99884155102616468</v>
      </c>
      <c r="O25" s="9">
        <f t="shared" si="52"/>
        <v>2.7174540985216152E-2</v>
      </c>
      <c r="P25" s="9">
        <f t="shared" si="53"/>
        <v>-3.2125682133842199E-4</v>
      </c>
      <c r="Q25" s="9">
        <f t="shared" si="54"/>
        <v>8.9063426532503664E-3</v>
      </c>
      <c r="R25" s="11">
        <f t="shared" si="55"/>
        <v>-3.6112400468224379E-2</v>
      </c>
      <c r="S25" s="12">
        <f t="shared" si="41"/>
        <v>0.99996033774372417</v>
      </c>
      <c r="T25" s="11">
        <f t="shared" si="42"/>
        <v>0.99934773454109682</v>
      </c>
      <c r="U25" s="12">
        <f t="shared" si="56"/>
        <v>-3.6112400468224379E-2</v>
      </c>
      <c r="V25" s="12">
        <f t="shared" si="57"/>
        <v>0.99934773454109682</v>
      </c>
      <c r="W25" s="9">
        <v>0</v>
      </c>
      <c r="X25" s="9">
        <f t="shared" si="4"/>
        <v>1</v>
      </c>
      <c r="Y25" s="9">
        <f t="shared" si="43"/>
        <v>-1.0212845891105425E-2</v>
      </c>
      <c r="Z25" s="9">
        <f t="shared" si="44"/>
        <v>0.49995167087372278</v>
      </c>
      <c r="AA25" s="9">
        <f t="shared" si="45"/>
        <v>3.0869772267215441E-4</v>
      </c>
      <c r="AB25" s="9">
        <f t="shared" si="6"/>
        <v>0.50005606758133303</v>
      </c>
      <c r="AC25" s="9">
        <f t="shared" si="58"/>
        <v>1.0212845891105425E-2</v>
      </c>
      <c r="AD25" s="9">
        <f t="shared" si="59"/>
        <v>-0.49995167087372278</v>
      </c>
      <c r="AE25" s="9">
        <f t="shared" si="60"/>
        <v>-3.0869772267215441E-4</v>
      </c>
      <c r="AF25" s="9">
        <f t="shared" si="8"/>
        <v>0.50005606758133303</v>
      </c>
      <c r="AG25" s="9">
        <f t="shared" si="9"/>
        <v>2.0425691782210851E-2</v>
      </c>
      <c r="AH25" s="9">
        <f t="shared" si="10"/>
        <v>-0.99990334174744555</v>
      </c>
      <c r="AI25" s="9">
        <f t="shared" si="11"/>
        <v>-6.1739544534430881E-4</v>
      </c>
      <c r="AJ25" s="9">
        <f t="shared" si="12"/>
        <v>1.0001121351626661</v>
      </c>
      <c r="AK25" s="9">
        <f t="shared" si="13"/>
        <v>0.87524092311616974</v>
      </c>
      <c r="AL25" s="9">
        <f t="shared" si="14"/>
        <v>-0.47611941041709299</v>
      </c>
      <c r="AM25" s="9">
        <f t="shared" si="15"/>
        <v>3.3727297544622566E-2</v>
      </c>
      <c r="AN25" s="9">
        <f t="shared" si="16"/>
        <v>0.9969322429698162</v>
      </c>
      <c r="AO25" s="9">
        <f t="shared" si="17"/>
        <v>0.85481523133395898</v>
      </c>
      <c r="AP25" s="9">
        <f t="shared" si="18"/>
        <v>0.5237839313303525</v>
      </c>
      <c r="AQ25" s="9">
        <f t="shared" si="19"/>
        <v>3.4344692989966875E-2</v>
      </c>
      <c r="AR25" s="9">
        <f t="shared" si="20"/>
        <v>1.0031142728408284</v>
      </c>
      <c r="AS25" s="9">
        <f t="shared" si="21"/>
        <v>-3.4017991478410052E-2</v>
      </c>
      <c r="AT25" s="9">
        <f t="shared" si="22"/>
        <v>-1.2292731438042488E-3</v>
      </c>
      <c r="AU25" s="9">
        <f t="shared" si="23"/>
        <v>0.86543125552926969</v>
      </c>
      <c r="AV25" s="9">
        <f t="shared" si="24"/>
        <v>0.86610045197058716</v>
      </c>
      <c r="AW25" s="9">
        <f t="shared" si="25"/>
        <v>-5.7967231378703438E-3</v>
      </c>
      <c r="AX25" s="9">
        <f t="shared" si="26"/>
        <v>-0.81988695462742522</v>
      </c>
      <c r="AY25" s="9">
        <f t="shared" si="27"/>
        <v>0.57262751917558097</v>
      </c>
      <c r="AZ25" s="9">
        <f t="shared" si="35"/>
        <v>1.0000752452113546</v>
      </c>
      <c r="BA25" s="9">
        <v>0</v>
      </c>
      <c r="BB25" s="9">
        <f t="shared" si="28"/>
        <v>-0.8191520442889918</v>
      </c>
      <c r="BC25" s="9">
        <f t="shared" si="29"/>
        <v>0.57357643635104605</v>
      </c>
      <c r="BD25" s="9">
        <f t="shared" si="36"/>
        <v>0.99998248288092595</v>
      </c>
      <c r="BE25" s="9">
        <f t="shared" si="30"/>
        <v>5.9189468065414261E-3</v>
      </c>
      <c r="BF25" s="9">
        <f t="shared" si="31"/>
        <v>5.9189813677489253E-3</v>
      </c>
      <c r="BG25" s="17">
        <f t="shared" si="37"/>
        <v>20.347959083315089</v>
      </c>
      <c r="BH25" s="9">
        <f t="shared" si="32"/>
        <v>1.7300561544501287</v>
      </c>
      <c r="BI25" s="9">
        <f t="shared" si="32"/>
        <v>4.7664520913259512E-2</v>
      </c>
      <c r="BJ25" s="9">
        <f t="shared" si="32"/>
        <v>6.8071990534589441E-2</v>
      </c>
      <c r="BK25" s="9">
        <f t="shared" si="46"/>
        <v>1.7320508075688772</v>
      </c>
      <c r="BL25" s="9">
        <f t="shared" si="47"/>
        <v>0.99884838648495067</v>
      </c>
      <c r="BM25" s="9">
        <f t="shared" si="48"/>
        <v>4.7978128521343699E-2</v>
      </c>
      <c r="BN25" s="9">
        <f t="shared" si="49"/>
        <v>4.7996554429843817E-2</v>
      </c>
      <c r="BO25" s="9">
        <f t="shared" si="38"/>
        <v>2.7499999999999862</v>
      </c>
      <c r="BP25" s="9">
        <f t="shared" si="33"/>
        <v>-3.3040237212844659E-12</v>
      </c>
    </row>
    <row r="26" spans="1:68">
      <c r="A26" s="8">
        <v>35</v>
      </c>
      <c r="B26" s="9">
        <f t="shared" si="61"/>
        <v>0.6108652381980153</v>
      </c>
      <c r="C26" s="10">
        <f t="shared" si="50"/>
        <v>35</v>
      </c>
      <c r="D26" s="9">
        <f t="shared" si="62"/>
        <v>0.6108652381980153</v>
      </c>
      <c r="E26" s="25">
        <f t="shared" si="34"/>
        <v>90.9</v>
      </c>
      <c r="F26" s="9">
        <f t="shared" si="34"/>
        <v>1.5865042900628454</v>
      </c>
      <c r="G26" s="8">
        <v>-10</v>
      </c>
      <c r="H26" s="8">
        <f t="shared" si="0"/>
        <v>-2.5</v>
      </c>
      <c r="I26" s="9">
        <f t="shared" si="1"/>
        <v>-4.3633231299858237E-2</v>
      </c>
      <c r="J26" s="9">
        <f t="shared" si="2"/>
        <v>0.86520113949555366</v>
      </c>
      <c r="K26" s="9">
        <f t="shared" si="39"/>
        <v>2.1667135269497872E-2</v>
      </c>
      <c r="L26" s="9">
        <f t="shared" si="40"/>
        <v>3.0943876046945158E-2</v>
      </c>
      <c r="M26" s="9">
        <f t="shared" si="3"/>
        <v>0.8660254037844386</v>
      </c>
      <c r="N26" s="9">
        <f t="shared" si="51"/>
        <v>0.99904247653519129</v>
      </c>
      <c r="O26" s="9">
        <f t="shared" si="52"/>
        <v>2.717997767321071E-2</v>
      </c>
      <c r="P26" s="9">
        <f t="shared" si="53"/>
        <v>-2.2274493365250186E-4</v>
      </c>
      <c r="Q26" s="9">
        <f t="shared" si="54"/>
        <v>6.5960060481697561E-3</v>
      </c>
      <c r="R26" s="11">
        <f t="shared" si="55"/>
        <v>-3.3802034131654654E-2</v>
      </c>
      <c r="S26" s="12">
        <f t="shared" si="41"/>
        <v>0.99997824611549047</v>
      </c>
      <c r="T26" s="11">
        <f t="shared" si="42"/>
        <v>0.99942854796556735</v>
      </c>
      <c r="U26" s="12">
        <f t="shared" si="56"/>
        <v>-3.3802034131654654E-2</v>
      </c>
      <c r="V26" s="12">
        <f t="shared" si="57"/>
        <v>0.99942854796556735</v>
      </c>
      <c r="W26" s="9">
        <v>0</v>
      </c>
      <c r="X26" s="9">
        <f t="shared" si="4"/>
        <v>1</v>
      </c>
      <c r="Y26" s="9">
        <f t="shared" si="43"/>
        <v>-9.055950562876362E-3</v>
      </c>
      <c r="Z26" s="9">
        <f t="shared" si="44"/>
        <v>0.49997244544289376</v>
      </c>
      <c r="AA26" s="9">
        <f t="shared" si="45"/>
        <v>2.8065299666791979E-4</v>
      </c>
      <c r="AB26" s="9">
        <f t="shared" si="6"/>
        <v>0.50005453223508456</v>
      </c>
      <c r="AC26" s="9">
        <f t="shared" si="58"/>
        <v>9.055950562876362E-3</v>
      </c>
      <c r="AD26" s="9">
        <f t="shared" si="59"/>
        <v>-0.49997244544289376</v>
      </c>
      <c r="AE26" s="9">
        <f t="shared" si="60"/>
        <v>-2.8065299666791979E-4</v>
      </c>
      <c r="AF26" s="9">
        <f t="shared" si="8"/>
        <v>0.50005453223508456</v>
      </c>
      <c r="AG26" s="9">
        <f t="shared" si="9"/>
        <v>1.8111901125752724E-2</v>
      </c>
      <c r="AH26" s="9">
        <f t="shared" si="10"/>
        <v>-0.99994489088578753</v>
      </c>
      <c r="AI26" s="9">
        <f t="shared" si="11"/>
        <v>-5.6130599333583959E-4</v>
      </c>
      <c r="AJ26" s="9">
        <f t="shared" si="12"/>
        <v>1.0001090644701691</v>
      </c>
      <c r="AK26" s="9">
        <f t="shared" si="13"/>
        <v>0.87425709005843</v>
      </c>
      <c r="AL26" s="9">
        <f t="shared" si="14"/>
        <v>-0.47830531017339589</v>
      </c>
      <c r="AM26" s="9">
        <f t="shared" si="15"/>
        <v>3.0663223050277237E-2</v>
      </c>
      <c r="AN26" s="9">
        <f t="shared" si="16"/>
        <v>0.99701638025928807</v>
      </c>
      <c r="AO26" s="9">
        <f t="shared" si="17"/>
        <v>0.85614518893267733</v>
      </c>
      <c r="AP26" s="9">
        <f t="shared" si="18"/>
        <v>0.52163958071239169</v>
      </c>
      <c r="AQ26" s="9">
        <f t="shared" si="19"/>
        <v>3.1224529043613079E-2</v>
      </c>
      <c r="AR26" s="9">
        <f t="shared" si="20"/>
        <v>1.0030291161837552</v>
      </c>
      <c r="AS26" s="9">
        <f t="shared" si="21"/>
        <v>-3.093000886446072E-2</v>
      </c>
      <c r="AT26" s="9">
        <f t="shared" si="22"/>
        <v>-1.0460950084496708E-3</v>
      </c>
      <c r="AU26" s="9">
        <f t="shared" si="23"/>
        <v>0.86554589203881993</v>
      </c>
      <c r="AV26" s="9">
        <f t="shared" si="24"/>
        <v>0.86609898452105283</v>
      </c>
      <c r="AW26" s="9">
        <f t="shared" si="25"/>
        <v>-5.6470826691655662E-3</v>
      </c>
      <c r="AX26" s="9">
        <f t="shared" si="26"/>
        <v>-0.81979968084404475</v>
      </c>
      <c r="AY26" s="9">
        <f t="shared" si="27"/>
        <v>0.57275035438044208</v>
      </c>
      <c r="AZ26" s="9">
        <f t="shared" si="35"/>
        <v>1.000073184670798</v>
      </c>
      <c r="BA26" s="9">
        <v>0</v>
      </c>
      <c r="BB26" s="9">
        <f t="shared" si="28"/>
        <v>-0.8191520442889918</v>
      </c>
      <c r="BC26" s="9">
        <f t="shared" si="29"/>
        <v>0.57357643635104605</v>
      </c>
      <c r="BD26" s="9">
        <f t="shared" si="36"/>
        <v>0.99998350819134452</v>
      </c>
      <c r="BE26" s="9">
        <f t="shared" si="30"/>
        <v>5.7431128607397675E-3</v>
      </c>
      <c r="BF26" s="9">
        <f t="shared" si="31"/>
        <v>5.7431444323874994E-3</v>
      </c>
      <c r="BG26" s="17">
        <f t="shared" si="37"/>
        <v>19.743476226591632</v>
      </c>
      <c r="BH26" s="9">
        <f t="shared" si="32"/>
        <v>1.7304022789911073</v>
      </c>
      <c r="BI26" s="9">
        <f t="shared" si="32"/>
        <v>4.3334270538995801E-2</v>
      </c>
      <c r="BJ26" s="9">
        <f t="shared" si="32"/>
        <v>6.1887752093890316E-2</v>
      </c>
      <c r="BK26" s="9">
        <f t="shared" si="46"/>
        <v>1.7320508075688772</v>
      </c>
      <c r="BL26" s="9">
        <f t="shared" si="47"/>
        <v>0.9990482215818578</v>
      </c>
      <c r="BM26" s="9">
        <f t="shared" si="48"/>
        <v>4.3619387365334654E-2</v>
      </c>
      <c r="BN26" s="9">
        <f t="shared" si="49"/>
        <v>4.3633231299856891E-2</v>
      </c>
      <c r="BO26" s="9">
        <f t="shared" si="38"/>
        <v>2.4999999999999227</v>
      </c>
      <c r="BP26" s="9">
        <f t="shared" si="33"/>
        <v>-1.8545165403338615E-11</v>
      </c>
    </row>
    <row r="27" spans="1:68">
      <c r="A27" s="10">
        <v>35</v>
      </c>
      <c r="B27" s="9">
        <f t="shared" si="61"/>
        <v>0.6108652381980153</v>
      </c>
      <c r="C27" s="10">
        <f t="shared" si="50"/>
        <v>35</v>
      </c>
      <c r="D27" s="9">
        <f t="shared" si="62"/>
        <v>0.6108652381980153</v>
      </c>
      <c r="E27" s="25">
        <f t="shared" si="34"/>
        <v>90.9</v>
      </c>
      <c r="F27" s="9">
        <f t="shared" si="34"/>
        <v>1.5865042900628454</v>
      </c>
      <c r="G27" s="8">
        <v>-9</v>
      </c>
      <c r="H27" s="8">
        <f t="shared" si="0"/>
        <v>-2.25</v>
      </c>
      <c r="I27" s="9">
        <f t="shared" si="1"/>
        <v>-3.9269908169872414E-2</v>
      </c>
      <c r="J27" s="9">
        <f t="shared" si="2"/>
        <v>0.86535772958350743</v>
      </c>
      <c r="K27" s="9">
        <f t="shared" si="39"/>
        <v>1.9501597571342951E-2</v>
      </c>
      <c r="L27" s="9">
        <f t="shared" si="40"/>
        <v>2.7851167699800297E-2</v>
      </c>
      <c r="M27" s="9">
        <f t="shared" si="3"/>
        <v>0.8660254037844386</v>
      </c>
      <c r="N27" s="9">
        <f t="shared" si="51"/>
        <v>0.99922431245775756</v>
      </c>
      <c r="O27" s="9">
        <f t="shared" si="52"/>
        <v>2.7184896893609464E-2</v>
      </c>
      <c r="P27" s="9">
        <f t="shared" si="53"/>
        <v>-1.3359249070039251E-4</v>
      </c>
      <c r="Q27" s="9">
        <f t="shared" si="54"/>
        <v>4.2502295430365284E-3</v>
      </c>
      <c r="R27" s="11">
        <f t="shared" si="55"/>
        <v>-3.145622979211344E-2</v>
      </c>
      <c r="S27" s="12">
        <f t="shared" si="41"/>
        <v>0.99999096773362484</v>
      </c>
      <c r="T27" s="11">
        <f t="shared" si="42"/>
        <v>0.99950513035565047</v>
      </c>
      <c r="U27" s="12">
        <f t="shared" si="56"/>
        <v>-3.145622979211344E-2</v>
      </c>
      <c r="V27" s="12">
        <f t="shared" si="57"/>
        <v>0.99950513035565047</v>
      </c>
      <c r="W27" s="9">
        <v>0</v>
      </c>
      <c r="X27" s="9">
        <f t="shared" si="4"/>
        <v>1</v>
      </c>
      <c r="Y27" s="9">
        <f t="shared" si="43"/>
        <v>-7.8814834454013893E-3</v>
      </c>
      <c r="Z27" s="9">
        <f t="shared" si="44"/>
        <v>0.4999911004924838</v>
      </c>
      <c r="AA27" s="9">
        <f t="shared" si="45"/>
        <v>2.5260292743518116E-4</v>
      </c>
      <c r="AB27" s="9">
        <f t="shared" si="6"/>
        <v>0.50005327932253796</v>
      </c>
      <c r="AC27" s="9">
        <f t="shared" si="58"/>
        <v>7.8814834454013893E-3</v>
      </c>
      <c r="AD27" s="9">
        <f t="shared" si="59"/>
        <v>-0.4999911004924838</v>
      </c>
      <c r="AE27" s="9">
        <f t="shared" si="60"/>
        <v>-2.5260292743518116E-4</v>
      </c>
      <c r="AF27" s="9">
        <f t="shared" si="8"/>
        <v>0.50005327932253796</v>
      </c>
      <c r="AG27" s="9">
        <f t="shared" si="9"/>
        <v>1.5762966890802779E-2</v>
      </c>
      <c r="AH27" s="9">
        <f t="shared" si="10"/>
        <v>-0.9999822009849676</v>
      </c>
      <c r="AI27" s="9">
        <f t="shared" si="11"/>
        <v>-5.0520585487036232E-4</v>
      </c>
      <c r="AJ27" s="9">
        <f t="shared" si="12"/>
        <v>1.0001065586450759</v>
      </c>
      <c r="AK27" s="9">
        <f t="shared" si="13"/>
        <v>0.87323921302890883</v>
      </c>
      <c r="AL27" s="9">
        <f t="shared" si="14"/>
        <v>-0.48048950292114084</v>
      </c>
      <c r="AM27" s="9">
        <f t="shared" si="15"/>
        <v>2.7598564772365115E-2</v>
      </c>
      <c r="AN27" s="9">
        <f t="shared" si="16"/>
        <v>0.99708503467169107</v>
      </c>
      <c r="AO27" s="9">
        <f t="shared" si="17"/>
        <v>0.85747624613810602</v>
      </c>
      <c r="AP27" s="9">
        <f t="shared" si="18"/>
        <v>0.5194926980638267</v>
      </c>
      <c r="AQ27" s="9">
        <f t="shared" si="19"/>
        <v>2.8103770627235479E-2</v>
      </c>
      <c r="AR27" s="9">
        <f t="shared" si="20"/>
        <v>1.0029596193048853</v>
      </c>
      <c r="AS27" s="9">
        <f t="shared" si="21"/>
        <v>-2.7840819655175368E-2</v>
      </c>
      <c r="AT27" s="9">
        <f t="shared" si="22"/>
        <v>-8.7620082586505965E-4</v>
      </c>
      <c r="AU27" s="9">
        <f t="shared" si="23"/>
        <v>0.86564973010510493</v>
      </c>
      <c r="AV27" s="9">
        <f t="shared" si="24"/>
        <v>0.86609776249451209</v>
      </c>
      <c r="AW27" s="9">
        <f t="shared" si="25"/>
        <v>-5.525418907828818E-3</v>
      </c>
      <c r="AX27" s="9">
        <f t="shared" si="26"/>
        <v>-0.81971773141675797</v>
      </c>
      <c r="AY27" s="9">
        <f t="shared" si="27"/>
        <v>0.57286588484054635</v>
      </c>
      <c r="AZ27" s="9">
        <f t="shared" si="35"/>
        <v>1.0000715031772904</v>
      </c>
      <c r="BA27" s="9">
        <v>0</v>
      </c>
      <c r="BB27" s="9">
        <f t="shared" si="28"/>
        <v>-0.8191520442889918</v>
      </c>
      <c r="BC27" s="9">
        <f t="shared" si="29"/>
        <v>0.57357643635104605</v>
      </c>
      <c r="BD27" s="9">
        <f t="shared" si="36"/>
        <v>0.99998432610734411</v>
      </c>
      <c r="BE27" s="9">
        <f t="shared" si="30"/>
        <v>5.5988873573994064E-3</v>
      </c>
      <c r="BF27" s="9">
        <f t="shared" si="31"/>
        <v>5.5989166097026163E-3</v>
      </c>
      <c r="BG27" s="17">
        <f t="shared" si="37"/>
        <v>19.247657494899329</v>
      </c>
      <c r="BH27" s="9">
        <f t="shared" si="32"/>
        <v>1.7307154591670149</v>
      </c>
      <c r="BI27" s="9">
        <f t="shared" si="32"/>
        <v>3.9003195142685854E-2</v>
      </c>
      <c r="BJ27" s="9">
        <f t="shared" si="32"/>
        <v>5.5702335399600594E-2</v>
      </c>
      <c r="BK27" s="9">
        <f t="shared" si="46"/>
        <v>1.7320508075688772</v>
      </c>
      <c r="BL27" s="9">
        <f t="shared" si="47"/>
        <v>0.99922903624072279</v>
      </c>
      <c r="BM27" s="9">
        <f t="shared" si="48"/>
        <v>3.9259815759072225E-2</v>
      </c>
      <c r="BN27" s="9">
        <f t="shared" si="49"/>
        <v>3.9269908169876029E-2</v>
      </c>
      <c r="BO27" s="9">
        <f t="shared" si="38"/>
        <v>2.2500000000002074</v>
      </c>
      <c r="BP27" s="9">
        <f t="shared" si="33"/>
        <v>4.9773518639995018E-11</v>
      </c>
    </row>
    <row r="28" spans="1:68">
      <c r="A28" s="8">
        <v>35</v>
      </c>
      <c r="B28" s="9">
        <f t="shared" si="61"/>
        <v>0.6108652381980153</v>
      </c>
      <c r="C28" s="10">
        <f t="shared" si="50"/>
        <v>35</v>
      </c>
      <c r="D28" s="9">
        <f t="shared" si="62"/>
        <v>0.6108652381980153</v>
      </c>
      <c r="E28" s="25">
        <f t="shared" si="34"/>
        <v>90.9</v>
      </c>
      <c r="F28" s="9">
        <f t="shared" si="34"/>
        <v>1.5865042900628454</v>
      </c>
      <c r="G28" s="8">
        <v>-8</v>
      </c>
      <c r="H28" s="8">
        <f t="shared" si="0"/>
        <v>-2</v>
      </c>
      <c r="I28" s="9">
        <f t="shared" si="1"/>
        <v>-3.4906585039886591E-2</v>
      </c>
      <c r="J28" s="9">
        <f t="shared" si="2"/>
        <v>0.86549784450767642</v>
      </c>
      <c r="K28" s="9">
        <f t="shared" si="39"/>
        <v>1.7335688590881214E-2</v>
      </c>
      <c r="L28" s="9">
        <f t="shared" si="40"/>
        <v>2.4757929106569026E-2</v>
      </c>
      <c r="M28" s="9">
        <f t="shared" si="3"/>
        <v>0.8660254037844386</v>
      </c>
      <c r="N28" s="9">
        <f t="shared" si="51"/>
        <v>0.99938704494635411</v>
      </c>
      <c r="O28" s="9">
        <f t="shared" si="52"/>
        <v>2.7189298552757552E-2</v>
      </c>
      <c r="P28" s="9">
        <f t="shared" si="53"/>
        <v>-5.3806281785792284E-5</v>
      </c>
      <c r="Q28" s="9">
        <f t="shared" si="54"/>
        <v>1.8527736435572403E-3</v>
      </c>
      <c r="R28" s="11">
        <f t="shared" si="55"/>
        <v>-2.9058748235930548E-2</v>
      </c>
      <c r="S28" s="12">
        <f t="shared" si="41"/>
        <v>0.9999982836134399</v>
      </c>
      <c r="T28" s="11">
        <f t="shared" si="42"/>
        <v>0.99957770540911961</v>
      </c>
      <c r="U28" s="12">
        <f t="shared" si="56"/>
        <v>-2.9058748235930548E-2</v>
      </c>
      <c r="V28" s="12">
        <f t="shared" si="57"/>
        <v>0.99957770540911961</v>
      </c>
      <c r="W28" s="9">
        <v>0</v>
      </c>
      <c r="X28" s="9">
        <f t="shared" si="4"/>
        <v>1</v>
      </c>
      <c r="Y28" s="9">
        <f t="shared" si="43"/>
        <v>-6.6813239570652416E-3</v>
      </c>
      <c r="Z28" s="9">
        <f t="shared" si="44"/>
        <v>0.50000774825911376</v>
      </c>
      <c r="AA28" s="9">
        <f t="shared" si="45"/>
        <v>2.2454804900682343E-4</v>
      </c>
      <c r="AB28" s="9">
        <f t="shared" si="6"/>
        <v>0.50005243608125227</v>
      </c>
      <c r="AC28" s="9">
        <f t="shared" si="58"/>
        <v>6.6813239570652416E-3</v>
      </c>
      <c r="AD28" s="9">
        <f t="shared" si="59"/>
        <v>-0.50000774825911376</v>
      </c>
      <c r="AE28" s="9">
        <f t="shared" si="60"/>
        <v>-2.2454804900682343E-4</v>
      </c>
      <c r="AF28" s="9">
        <f t="shared" si="8"/>
        <v>0.50005243608125227</v>
      </c>
      <c r="AG28" s="9">
        <f t="shared" si="9"/>
        <v>1.3362647914130483E-2</v>
      </c>
      <c r="AH28" s="9">
        <f t="shared" si="10"/>
        <v>-1.0000154965182275</v>
      </c>
      <c r="AI28" s="9">
        <f t="shared" si="11"/>
        <v>-4.4909609801364685E-4</v>
      </c>
      <c r="AJ28" s="9">
        <f t="shared" si="12"/>
        <v>1.0001048721625045</v>
      </c>
      <c r="AK28" s="9">
        <f t="shared" si="13"/>
        <v>0.87217916846474164</v>
      </c>
      <c r="AL28" s="9">
        <f t="shared" si="14"/>
        <v>-0.48267205966823257</v>
      </c>
      <c r="AM28" s="9">
        <f t="shared" si="15"/>
        <v>2.4533381057562201E-2</v>
      </c>
      <c r="AN28" s="9">
        <f t="shared" si="16"/>
        <v>0.99713123803957593</v>
      </c>
      <c r="AO28" s="9">
        <f t="shared" si="17"/>
        <v>0.8588165205506112</v>
      </c>
      <c r="AP28" s="9">
        <f t="shared" si="18"/>
        <v>0.51734343684999495</v>
      </c>
      <c r="AQ28" s="9">
        <f t="shared" si="19"/>
        <v>2.498247715557585E-2</v>
      </c>
      <c r="AR28" s="9">
        <f t="shared" si="20"/>
        <v>1.0029128435648094</v>
      </c>
      <c r="AS28" s="9">
        <f t="shared" si="21"/>
        <v>-2.4750527378166159E-2</v>
      </c>
      <c r="AT28" s="9">
        <f t="shared" si="22"/>
        <v>-7.1952319454170448E-4</v>
      </c>
      <c r="AU28" s="9">
        <f t="shared" si="23"/>
        <v>0.86574290741378868</v>
      </c>
      <c r="AV28" s="9">
        <f t="shared" si="24"/>
        <v>0.866096927633625</v>
      </c>
      <c r="AW28" s="9">
        <f t="shared" si="25"/>
        <v>-5.4451034507187711E-3</v>
      </c>
      <c r="AX28" s="9">
        <f t="shared" si="26"/>
        <v>-0.81964124564123031</v>
      </c>
      <c r="AY28" s="9">
        <f t="shared" si="27"/>
        <v>0.57297410694248796</v>
      </c>
      <c r="AZ28" s="9">
        <f t="shared" si="35"/>
        <v>1.0000703714911459</v>
      </c>
      <c r="BA28" s="9">
        <v>0</v>
      </c>
      <c r="BB28" s="9">
        <f t="shared" si="28"/>
        <v>-0.8191520442889918</v>
      </c>
      <c r="BC28" s="9">
        <f t="shared" si="29"/>
        <v>0.57357643635104605</v>
      </c>
      <c r="BD28" s="9">
        <f t="shared" si="36"/>
        <v>0.99998487790510326</v>
      </c>
      <c r="BE28" s="9">
        <f t="shared" si="30"/>
        <v>5.4994509831189434E-3</v>
      </c>
      <c r="BF28" s="9">
        <f t="shared" si="31"/>
        <v>5.4994787043598399E-3</v>
      </c>
      <c r="BG28" s="17">
        <f t="shared" si="37"/>
        <v>18.905815156913583</v>
      </c>
      <c r="BH28" s="9">
        <f t="shared" si="32"/>
        <v>1.7309956890153528</v>
      </c>
      <c r="BI28" s="9">
        <f t="shared" si="32"/>
        <v>3.4671377181762386E-2</v>
      </c>
      <c r="BJ28" s="9">
        <f t="shared" si="32"/>
        <v>4.9515858213138052E-2</v>
      </c>
      <c r="BK28" s="9">
        <f t="shared" si="46"/>
        <v>1.7320508075688772</v>
      </c>
      <c r="BL28" s="9">
        <f t="shared" si="47"/>
        <v>0.99939082701909576</v>
      </c>
      <c r="BM28" s="9">
        <f t="shared" si="48"/>
        <v>3.4899496702499741E-2</v>
      </c>
      <c r="BN28" s="9">
        <f t="shared" si="49"/>
        <v>3.4906585039885356E-2</v>
      </c>
      <c r="BO28" s="9">
        <f t="shared" si="38"/>
        <v>1.9999999999999294</v>
      </c>
      <c r="BP28" s="9">
        <f t="shared" si="33"/>
        <v>-1.6946444247878389E-11</v>
      </c>
    </row>
    <row r="29" spans="1:68">
      <c r="A29" s="10">
        <v>35</v>
      </c>
      <c r="B29" s="9">
        <f t="shared" si="61"/>
        <v>0.6108652381980153</v>
      </c>
      <c r="C29" s="10">
        <f t="shared" si="50"/>
        <v>35</v>
      </c>
      <c r="D29" s="9">
        <f t="shared" si="62"/>
        <v>0.6108652381980153</v>
      </c>
      <c r="E29" s="25">
        <f t="shared" si="34"/>
        <v>90.9</v>
      </c>
      <c r="F29" s="9">
        <f t="shared" si="34"/>
        <v>1.5865042900628454</v>
      </c>
      <c r="G29" s="8">
        <v>-7</v>
      </c>
      <c r="H29" s="8">
        <f t="shared" si="0"/>
        <v>-1.75</v>
      </c>
      <c r="I29" s="9">
        <f t="shared" si="1"/>
        <v>-3.0543261909900768E-2</v>
      </c>
      <c r="J29" s="9">
        <f t="shared" si="2"/>
        <v>0.86562148160047414</v>
      </c>
      <c r="K29" s="9">
        <f t="shared" si="39"/>
        <v>1.5169449563897569E-2</v>
      </c>
      <c r="L29" s="9">
        <f t="shared" si="40"/>
        <v>2.1664219158055352E-2</v>
      </c>
      <c r="M29" s="9">
        <f t="shared" si="3"/>
        <v>0.8660254037844386</v>
      </c>
      <c r="N29" s="9">
        <f t="shared" si="51"/>
        <v>0.99953066160827175</v>
      </c>
      <c r="O29" s="9">
        <f t="shared" si="52"/>
        <v>2.719318256685372E-2</v>
      </c>
      <c r="P29" s="9">
        <f t="shared" si="53"/>
        <v>1.6607617062584649E-5</v>
      </c>
      <c r="Q29" s="9">
        <f t="shared" si="54"/>
        <v>-6.2508940994505252E-4</v>
      </c>
      <c r="R29" s="11">
        <f t="shared" si="55"/>
        <v>-2.658086195436743E-2</v>
      </c>
      <c r="S29" s="12">
        <f t="shared" si="41"/>
        <v>0.99999980463159577</v>
      </c>
      <c r="T29" s="11">
        <f t="shared" si="42"/>
        <v>0.99964666646658851</v>
      </c>
      <c r="U29" s="12">
        <f t="shared" si="56"/>
        <v>-2.658086195436743E-2</v>
      </c>
      <c r="V29" s="12">
        <f t="shared" si="57"/>
        <v>0.99964666646658851</v>
      </c>
      <c r="W29" s="9">
        <v>0</v>
      </c>
      <c r="X29" s="9">
        <f t="shared" si="4"/>
        <v>1</v>
      </c>
      <c r="Y29" s="9">
        <f t="shared" si="43"/>
        <v>-5.441106595453599E-3</v>
      </c>
      <c r="Z29" s="9">
        <f t="shared" si="44"/>
        <v>0.50002258581135417</v>
      </c>
      <c r="AA29" s="9">
        <f t="shared" si="45"/>
        <v>1.9648889550729167E-4</v>
      </c>
      <c r="AB29" s="9">
        <f t="shared" si="6"/>
        <v>0.50005222784259462</v>
      </c>
      <c r="AC29" s="9">
        <f t="shared" si="58"/>
        <v>5.441106595453599E-3</v>
      </c>
      <c r="AD29" s="9">
        <f t="shared" si="59"/>
        <v>-0.50002258581135417</v>
      </c>
      <c r="AE29" s="9">
        <f t="shared" si="60"/>
        <v>-1.9648889550729167E-4</v>
      </c>
      <c r="AF29" s="9">
        <f t="shared" si="8"/>
        <v>0.50005222784259462</v>
      </c>
      <c r="AG29" s="9">
        <f t="shared" si="9"/>
        <v>1.0882213190907198E-2</v>
      </c>
      <c r="AH29" s="9">
        <f t="shared" si="10"/>
        <v>-1.0000451716227083</v>
      </c>
      <c r="AI29" s="9">
        <f t="shared" si="11"/>
        <v>-3.9297779101458334E-4</v>
      </c>
      <c r="AJ29" s="9">
        <f t="shared" si="12"/>
        <v>1.0001044556851892</v>
      </c>
      <c r="AK29" s="9">
        <f t="shared" si="13"/>
        <v>0.87106258819592775</v>
      </c>
      <c r="AL29" s="9">
        <f t="shared" si="14"/>
        <v>-0.48485313624745663</v>
      </c>
      <c r="AM29" s="9">
        <f t="shared" si="15"/>
        <v>2.1467730262548061E-2</v>
      </c>
      <c r="AN29" s="9">
        <f t="shared" si="16"/>
        <v>0.99714264763182636</v>
      </c>
      <c r="AO29" s="9">
        <f t="shared" si="17"/>
        <v>0.86018037500502054</v>
      </c>
      <c r="AP29" s="9">
        <f t="shared" si="18"/>
        <v>0.51519203537525171</v>
      </c>
      <c r="AQ29" s="9">
        <f t="shared" si="19"/>
        <v>2.1860708053562643E-2</v>
      </c>
      <c r="AR29" s="9">
        <f t="shared" si="20"/>
        <v>1.00290129195972</v>
      </c>
      <c r="AS29" s="9">
        <f t="shared" si="21"/>
        <v>-2.1659236509208906E-2</v>
      </c>
      <c r="AT29" s="9">
        <f t="shared" si="22"/>
        <v>-5.7592466918661954E-4</v>
      </c>
      <c r="AU29" s="9">
        <f t="shared" si="23"/>
        <v>0.86582566031159225</v>
      </c>
      <c r="AV29" s="9">
        <f t="shared" si="24"/>
        <v>0.86609671992762516</v>
      </c>
      <c r="AW29" s="9">
        <f t="shared" si="25"/>
        <v>-5.4297393165519559E-3</v>
      </c>
      <c r="AX29" s="9">
        <f t="shared" si="26"/>
        <v>-0.81957045541069307</v>
      </c>
      <c r="AY29" s="9">
        <f t="shared" si="27"/>
        <v>0.57307501734402677</v>
      </c>
      <c r="AZ29" s="9">
        <f t="shared" si="35"/>
        <v>1.0000700920210508</v>
      </c>
      <c r="BA29" s="9">
        <v>0</v>
      </c>
      <c r="BB29" s="9">
        <f t="shared" si="28"/>
        <v>-0.8191520442889918</v>
      </c>
      <c r="BC29" s="9">
        <f t="shared" si="29"/>
        <v>0.57357643635104605</v>
      </c>
      <c r="BD29" s="9">
        <f t="shared" si="36"/>
        <v>0.99998504922540921</v>
      </c>
      <c r="BE29" s="9">
        <f t="shared" si="30"/>
        <v>5.4682104619286093E-3</v>
      </c>
      <c r="BF29" s="9">
        <f t="shared" si="31"/>
        <v>5.4682377134189254E-3</v>
      </c>
      <c r="BG29" s="17">
        <f t="shared" si="37"/>
        <v>18.798416541190331</v>
      </c>
      <c r="BH29" s="9">
        <f t="shared" si="32"/>
        <v>1.7312429632009483</v>
      </c>
      <c r="BI29" s="9">
        <f t="shared" si="32"/>
        <v>3.0338899127795083E-2</v>
      </c>
      <c r="BJ29" s="9">
        <f t="shared" si="32"/>
        <v>4.3328438316110704E-2</v>
      </c>
      <c r="BK29" s="9">
        <f t="shared" si="46"/>
        <v>1.7320508075688772</v>
      </c>
      <c r="BL29" s="9">
        <f t="shared" si="47"/>
        <v>0.99953359083671289</v>
      </c>
      <c r="BM29" s="9">
        <f t="shared" si="48"/>
        <v>3.0538513209824918E-2</v>
      </c>
      <c r="BN29" s="9">
        <f t="shared" si="49"/>
        <v>3.0543261909903027E-2</v>
      </c>
      <c r="BO29" s="9">
        <f t="shared" si="38"/>
        <v>1.7500000000001295</v>
      </c>
      <c r="BP29" s="9">
        <f t="shared" si="33"/>
        <v>3.1068481121110381E-11</v>
      </c>
    </row>
    <row r="30" spans="1:68">
      <c r="A30" s="8">
        <v>35</v>
      </c>
      <c r="B30" s="9">
        <f t="shared" si="61"/>
        <v>0.6108652381980153</v>
      </c>
      <c r="C30" s="10">
        <f t="shared" si="50"/>
        <v>35</v>
      </c>
      <c r="D30" s="9">
        <f t="shared" si="62"/>
        <v>0.6108652381980153</v>
      </c>
      <c r="E30" s="25">
        <f t="shared" si="34"/>
        <v>90.9</v>
      </c>
      <c r="F30" s="9">
        <f t="shared" si="34"/>
        <v>1.5865042900628454</v>
      </c>
      <c r="G30" s="8">
        <v>-6</v>
      </c>
      <c r="H30" s="8">
        <f t="shared" si="0"/>
        <v>-1.5</v>
      </c>
      <c r="I30" s="9">
        <f t="shared" si="1"/>
        <v>-2.6179938779914941E-2</v>
      </c>
      <c r="J30" s="9">
        <f t="shared" si="2"/>
        <v>0.86572863850802872</v>
      </c>
      <c r="K30" s="9">
        <f t="shared" si="39"/>
        <v>1.3002921732460513E-2</v>
      </c>
      <c r="L30" s="9">
        <f t="shared" si="40"/>
        <v>1.8570096754037205E-2</v>
      </c>
      <c r="M30" s="9">
        <f t="shared" si="3"/>
        <v>0.8660254037844386</v>
      </c>
      <c r="N30" s="9">
        <f t="shared" si="51"/>
        <v>0.99965515150654571</v>
      </c>
      <c r="O30" s="9">
        <f t="shared" si="52"/>
        <v>2.7196548861951948E-2</v>
      </c>
      <c r="P30" s="9">
        <f t="shared" si="53"/>
        <v>7.7643843553722901E-5</v>
      </c>
      <c r="Q30" s="9">
        <f t="shared" si="54"/>
        <v>-3.2410138716423677E-3</v>
      </c>
      <c r="R30" s="11">
        <f t="shared" si="55"/>
        <v>-2.3964916914554223E-2</v>
      </c>
      <c r="S30" s="12">
        <f t="shared" si="41"/>
        <v>0.9999947479007496</v>
      </c>
      <c r="T30" s="11">
        <f t="shared" si="42"/>
        <v>0.99971280013675856</v>
      </c>
      <c r="U30" s="12">
        <f t="shared" si="56"/>
        <v>-2.3964916914554223E-2</v>
      </c>
      <c r="V30" s="12">
        <f t="shared" si="57"/>
        <v>0.99971280013675856</v>
      </c>
      <c r="W30" s="9">
        <v>0</v>
      </c>
      <c r="X30" s="9">
        <f t="shared" si="4"/>
        <v>1</v>
      </c>
      <c r="Y30" s="9">
        <f t="shared" si="43"/>
        <v>-4.1320008087242762E-3</v>
      </c>
      <c r="Z30" s="9">
        <f t="shared" si="44"/>
        <v>0.50003600687613758</v>
      </c>
      <c r="AA30" s="9">
        <f t="shared" si="45"/>
        <v>1.6842600114242207E-4</v>
      </c>
      <c r="AB30" s="9">
        <f t="shared" si="6"/>
        <v>0.50005310715026452</v>
      </c>
      <c r="AC30" s="9">
        <f t="shared" si="58"/>
        <v>4.1320008087242762E-3</v>
      </c>
      <c r="AD30" s="9">
        <f t="shared" si="59"/>
        <v>-0.50003600687613758</v>
      </c>
      <c r="AE30" s="9">
        <f t="shared" si="60"/>
        <v>-1.6842600114242207E-4</v>
      </c>
      <c r="AF30" s="9">
        <f t="shared" si="8"/>
        <v>0.50005310715026452</v>
      </c>
      <c r="AG30" s="9">
        <f t="shared" si="9"/>
        <v>8.2640016174485523E-3</v>
      </c>
      <c r="AH30" s="9">
        <f t="shared" si="10"/>
        <v>-1.0000720137522752</v>
      </c>
      <c r="AI30" s="9">
        <f t="shared" si="11"/>
        <v>-3.3685200228484414E-4</v>
      </c>
      <c r="AJ30" s="9">
        <f t="shared" si="12"/>
        <v>1.000106214300529</v>
      </c>
      <c r="AK30" s="9">
        <f t="shared" si="13"/>
        <v>0.86986063931675295</v>
      </c>
      <c r="AL30" s="9">
        <f t="shared" si="14"/>
        <v>-0.48703308514367705</v>
      </c>
      <c r="AM30" s="9">
        <f t="shared" si="15"/>
        <v>1.8401670752894783E-2</v>
      </c>
      <c r="AN30" s="9">
        <f t="shared" si="16"/>
        <v>0.997094468615495</v>
      </c>
      <c r="AO30" s="9">
        <f t="shared" si="17"/>
        <v>0.8615966376993045</v>
      </c>
      <c r="AP30" s="9">
        <f t="shared" si="18"/>
        <v>0.51303892860859812</v>
      </c>
      <c r="AQ30" s="9">
        <f t="shared" si="19"/>
        <v>1.8738522755179628E-2</v>
      </c>
      <c r="AR30" s="9">
        <f t="shared" si="20"/>
        <v>1.0029500688457285</v>
      </c>
      <c r="AS30" s="9">
        <f t="shared" si="21"/>
        <v>-1.8567053996163443E-2</v>
      </c>
      <c r="AT30" s="9">
        <f t="shared" si="22"/>
        <v>-4.4508573492830106E-4</v>
      </c>
      <c r="AU30" s="9">
        <f t="shared" si="23"/>
        <v>0.86589843904196828</v>
      </c>
      <c r="AV30" s="9">
        <f t="shared" si="24"/>
        <v>0.86609759284431975</v>
      </c>
      <c r="AW30" s="9">
        <f t="shared" si="25"/>
        <v>-5.5266285517898183E-3</v>
      </c>
      <c r="AX30" s="9">
        <f t="shared" si="26"/>
        <v>-0.8195057942280255</v>
      </c>
      <c r="AY30" s="9">
        <f t="shared" si="27"/>
        <v>0.57316861297906729</v>
      </c>
      <c r="AZ30" s="9">
        <f t="shared" si="35"/>
        <v>1.0000712721105454</v>
      </c>
      <c r="BA30" s="9">
        <v>0</v>
      </c>
      <c r="BB30" s="9">
        <f t="shared" si="28"/>
        <v>-0.8191520442889918</v>
      </c>
      <c r="BC30" s="9">
        <f t="shared" si="29"/>
        <v>0.57357643635104605</v>
      </c>
      <c r="BD30" s="9">
        <f t="shared" si="36"/>
        <v>0.99998458609740226</v>
      </c>
      <c r="BE30" s="9">
        <f t="shared" si="30"/>
        <v>5.5522578836977206E-3</v>
      </c>
      <c r="BF30" s="9">
        <f t="shared" si="31"/>
        <v>5.5522864111943468E-3</v>
      </c>
      <c r="BG30" s="17">
        <f t="shared" si="37"/>
        <v>19.087354680556466</v>
      </c>
      <c r="BH30" s="9">
        <f t="shared" si="32"/>
        <v>1.7314572770160574</v>
      </c>
      <c r="BI30" s="9">
        <f t="shared" si="32"/>
        <v>2.6005843464921075E-2</v>
      </c>
      <c r="BJ30" s="9">
        <f t="shared" si="32"/>
        <v>3.7140193508074411E-2</v>
      </c>
      <c r="BK30" s="9">
        <f t="shared" si="46"/>
        <v>1.7320508075688772</v>
      </c>
      <c r="BL30" s="9">
        <f t="shared" si="47"/>
        <v>0.99965732497555726</v>
      </c>
      <c r="BM30" s="9">
        <f t="shared" si="48"/>
        <v>2.6176948307874599E-2</v>
      </c>
      <c r="BN30" s="9">
        <f t="shared" si="49"/>
        <v>2.6179938779916392E-2</v>
      </c>
      <c r="BO30" s="9">
        <f t="shared" si="38"/>
        <v>1.500000000000083</v>
      </c>
      <c r="BP30" s="9">
        <f t="shared" si="33"/>
        <v>1.993072373807081E-11</v>
      </c>
    </row>
    <row r="31" spans="1:68">
      <c r="A31" s="10">
        <v>35</v>
      </c>
      <c r="B31" s="9">
        <f t="shared" si="61"/>
        <v>0.6108652381980153</v>
      </c>
      <c r="C31" s="10">
        <f t="shared" si="50"/>
        <v>35</v>
      </c>
      <c r="D31" s="9">
        <f t="shared" si="62"/>
        <v>0.6108652381980153</v>
      </c>
      <c r="E31" s="25">
        <f t="shared" si="34"/>
        <v>90.9</v>
      </c>
      <c r="F31" s="9">
        <f t="shared" si="34"/>
        <v>1.5865042900628454</v>
      </c>
      <c r="G31" s="8">
        <v>-5</v>
      </c>
      <c r="H31" s="8">
        <f t="shared" si="0"/>
        <v>-1.25</v>
      </c>
      <c r="I31" s="9">
        <f t="shared" si="1"/>
        <v>-2.1816615649929118E-2</v>
      </c>
      <c r="J31" s="9">
        <f t="shared" si="2"/>
        <v>0.86581931319022709</v>
      </c>
      <c r="K31" s="9">
        <f t="shared" si="39"/>
        <v>1.0836146344136984E-2</v>
      </c>
      <c r="L31" s="9">
        <f t="shared" si="40"/>
        <v>1.5475620802145087E-2</v>
      </c>
      <c r="M31" s="9">
        <f t="shared" si="3"/>
        <v>0.8660254037844386</v>
      </c>
      <c r="N31" s="9">
        <f t="shared" si="51"/>
        <v>0.99976050516078818</v>
      </c>
      <c r="O31" s="9">
        <f t="shared" si="52"/>
        <v>2.7199397373962823E-2</v>
      </c>
      <c r="P31" s="9">
        <f t="shared" si="53"/>
        <v>1.2929774954266346E-4</v>
      </c>
      <c r="Q31" s="9">
        <f t="shared" si="54"/>
        <v>-6.1389292531446758E-3</v>
      </c>
      <c r="R31" s="11">
        <f t="shared" si="55"/>
        <v>-2.1066983796589604E-2</v>
      </c>
      <c r="S31" s="12">
        <f t="shared" si="41"/>
        <v>0.99998115659627551</v>
      </c>
      <c r="T31" s="11">
        <f t="shared" si="42"/>
        <v>0.9997780664696112</v>
      </c>
      <c r="U31" s="12">
        <f t="shared" si="56"/>
        <v>-2.1066983796589604E-2</v>
      </c>
      <c r="V31" s="12">
        <f t="shared" si="57"/>
        <v>0.9997780664696112</v>
      </c>
      <c r="W31" s="9">
        <v>0</v>
      </c>
      <c r="X31" s="9">
        <f t="shared" si="4"/>
        <v>1</v>
      </c>
      <c r="Y31" s="9">
        <f t="shared" si="43"/>
        <v>-2.6820330762330024E-3</v>
      </c>
      <c r="Z31" s="9">
        <f t="shared" si="44"/>
        <v>0.50004899197347785</v>
      </c>
      <c r="AA31" s="9">
        <f t="shared" si="45"/>
        <v>1.4035990018927162E-4</v>
      </c>
      <c r="AB31" s="9">
        <f t="shared" si="6"/>
        <v>0.50005620421710084</v>
      </c>
      <c r="AC31" s="9">
        <f t="shared" si="58"/>
        <v>2.6820330762330024E-3</v>
      </c>
      <c r="AD31" s="9">
        <f t="shared" si="59"/>
        <v>-0.50004899197347785</v>
      </c>
      <c r="AE31" s="9">
        <f t="shared" si="60"/>
        <v>-1.4035990018927162E-4</v>
      </c>
      <c r="AF31" s="9">
        <f t="shared" si="8"/>
        <v>0.50005620421710084</v>
      </c>
      <c r="AG31" s="9">
        <f t="shared" si="9"/>
        <v>5.3640661524660049E-3</v>
      </c>
      <c r="AH31" s="9">
        <f t="shared" si="10"/>
        <v>-1.0000979839469557</v>
      </c>
      <c r="AI31" s="9">
        <f t="shared" si="11"/>
        <v>-2.8071980037854325E-4</v>
      </c>
      <c r="AJ31" s="9">
        <f t="shared" si="12"/>
        <v>1.0001124084342017</v>
      </c>
      <c r="AK31" s="9">
        <f t="shared" si="13"/>
        <v>0.86850134626646014</v>
      </c>
      <c r="AL31" s="9">
        <f t="shared" si="14"/>
        <v>-0.48921284562934086</v>
      </c>
      <c r="AM31" s="9">
        <f t="shared" si="15"/>
        <v>1.5335260901955815E-2</v>
      </c>
      <c r="AN31" s="9">
        <f t="shared" si="16"/>
        <v>0.99692475494509714</v>
      </c>
      <c r="AO31" s="9">
        <f t="shared" si="17"/>
        <v>0.86313728011399404</v>
      </c>
      <c r="AP31" s="9">
        <f t="shared" si="18"/>
        <v>0.51088513831761484</v>
      </c>
      <c r="AQ31" s="9">
        <f t="shared" si="19"/>
        <v>1.5615980702334359E-2</v>
      </c>
      <c r="AR31" s="9">
        <f t="shared" si="20"/>
        <v>1.003121850888359</v>
      </c>
      <c r="AS31" s="9">
        <f t="shared" si="21"/>
        <v>-1.5474095243714273E-2</v>
      </c>
      <c r="AT31" s="9">
        <f t="shared" si="22"/>
        <v>-3.2606487849583325E-4</v>
      </c>
      <c r="AU31" s="9">
        <f t="shared" si="23"/>
        <v>0.86596227538971182</v>
      </c>
      <c r="AV31" s="9">
        <f t="shared" si="24"/>
        <v>0.86610058096045839</v>
      </c>
      <c r="AW31" s="9">
        <f t="shared" si="25"/>
        <v>-5.8537575223940579E-3</v>
      </c>
      <c r="AX31" s="9">
        <f t="shared" si="26"/>
        <v>-0.81944824500466684</v>
      </c>
      <c r="AY31" s="9">
        <f t="shared" si="27"/>
        <v>0.57325489107662342</v>
      </c>
      <c r="AZ31" s="9">
        <f t="shared" si="35"/>
        <v>1.0000754285860796</v>
      </c>
      <c r="BA31" s="9">
        <v>0</v>
      </c>
      <c r="BB31" s="9">
        <f t="shared" si="28"/>
        <v>-0.8191520442889918</v>
      </c>
      <c r="BC31" s="9">
        <f t="shared" si="29"/>
        <v>0.57357643635104605</v>
      </c>
      <c r="BD31" s="9">
        <f t="shared" si="36"/>
        <v>0.9999827753422883</v>
      </c>
      <c r="BE31" s="9">
        <f t="shared" si="30"/>
        <v>5.8693286442843629E-3</v>
      </c>
      <c r="BF31" s="9">
        <f t="shared" si="31"/>
        <v>5.8693623435755122E-3</v>
      </c>
      <c r="BG31" s="17">
        <f t="shared" si="37"/>
        <v>20.177381443193443</v>
      </c>
      <c r="BH31" s="9">
        <f t="shared" si="32"/>
        <v>1.7316386263804542</v>
      </c>
      <c r="BI31" s="9">
        <f t="shared" si="32"/>
        <v>2.1672292688273975E-2</v>
      </c>
      <c r="BJ31" s="9">
        <f t="shared" si="32"/>
        <v>3.0951241604290174E-2</v>
      </c>
      <c r="BK31" s="9">
        <f t="shared" si="46"/>
        <v>1.7320508075688772</v>
      </c>
      <c r="BL31" s="9">
        <f t="shared" si="47"/>
        <v>0.99976202707990902</v>
      </c>
      <c r="BM31" s="9">
        <f t="shared" si="48"/>
        <v>2.1814885034564527E-2</v>
      </c>
      <c r="BN31" s="9">
        <f t="shared" si="49"/>
        <v>2.1816615649932525E-2</v>
      </c>
      <c r="BO31" s="9">
        <f t="shared" si="38"/>
        <v>1.2500000000001952</v>
      </c>
      <c r="BP31" s="9">
        <f t="shared" si="33"/>
        <v>4.6842529854984605E-11</v>
      </c>
    </row>
    <row r="32" spans="1:68">
      <c r="A32" s="8">
        <v>35</v>
      </c>
      <c r="B32" s="9">
        <f t="shared" si="61"/>
        <v>0.6108652381980153</v>
      </c>
      <c r="C32" s="10">
        <f t="shared" si="50"/>
        <v>35</v>
      </c>
      <c r="D32" s="9">
        <f t="shared" si="62"/>
        <v>0.6108652381980153</v>
      </c>
      <c r="E32" s="25">
        <f t="shared" si="34"/>
        <v>90.9</v>
      </c>
      <c r="F32" s="9">
        <f t="shared" si="34"/>
        <v>1.5865042900628454</v>
      </c>
      <c r="G32" s="8">
        <v>-4</v>
      </c>
      <c r="H32" s="8">
        <f t="shared" si="0"/>
        <v>-1</v>
      </c>
      <c r="I32" s="9">
        <f t="shared" si="1"/>
        <v>-1.7453292519943295E-2</v>
      </c>
      <c r="J32" s="9">
        <f t="shared" si="2"/>
        <v>0.86589350392075404</v>
      </c>
      <c r="K32" s="9">
        <f t="shared" si="39"/>
        <v>8.6691646512070276E-3</v>
      </c>
      <c r="L32" s="9">
        <f t="shared" si="40"/>
        <v>1.2380850216740517E-2</v>
      </c>
      <c r="M32" s="9">
        <f t="shared" si="3"/>
        <v>0.8660254037844386</v>
      </c>
      <c r="N32" s="9">
        <f t="shared" si="51"/>
        <v>0.99984671454791063</v>
      </c>
      <c r="O32" s="9">
        <f t="shared" si="52"/>
        <v>2.720172804865479E-2</v>
      </c>
      <c r="P32" s="9">
        <f t="shared" si="53"/>
        <v>1.7156540138447935E-4</v>
      </c>
      <c r="Q32" s="9">
        <f t="shared" si="54"/>
        <v>-9.9357265155284608E-3</v>
      </c>
      <c r="R32" s="11">
        <f t="shared" si="55"/>
        <v>-1.7270171801549359E-2</v>
      </c>
      <c r="S32" s="12">
        <f t="shared" si="41"/>
        <v>0.99995063945107243</v>
      </c>
      <c r="T32" s="11">
        <f t="shared" si="42"/>
        <v>0.99985085946152241</v>
      </c>
      <c r="U32" s="12">
        <f t="shared" si="56"/>
        <v>-1.7270171801549359E-2</v>
      </c>
      <c r="V32" s="12">
        <f t="shared" si="57"/>
        <v>0.99985085946152241</v>
      </c>
      <c r="W32" s="9">
        <v>0</v>
      </c>
      <c r="X32" s="9">
        <f t="shared" si="4"/>
        <v>1</v>
      </c>
      <c r="Y32" s="9">
        <f t="shared" si="43"/>
        <v>-7.8271995733645238E-4</v>
      </c>
      <c r="Z32" s="9">
        <f t="shared" si="44"/>
        <v>0.50006573899354756</v>
      </c>
      <c r="AA32" s="9">
        <f t="shared" si="45"/>
        <v>1.1229112698594594E-4</v>
      </c>
      <c r="AB32" s="9">
        <f t="shared" si="6"/>
        <v>0.50006636417078854</v>
      </c>
      <c r="AC32" s="9">
        <f t="shared" si="58"/>
        <v>7.8271995733645238E-4</v>
      </c>
      <c r="AD32" s="9">
        <f t="shared" si="59"/>
        <v>-0.50006573899354756</v>
      </c>
      <c r="AE32" s="9">
        <f t="shared" si="60"/>
        <v>-1.1229112698594594E-4</v>
      </c>
      <c r="AF32" s="9">
        <f t="shared" si="8"/>
        <v>0.50006636417078854</v>
      </c>
      <c r="AG32" s="9">
        <f t="shared" si="9"/>
        <v>1.5654399146729048E-3</v>
      </c>
      <c r="AH32" s="9">
        <f t="shared" si="10"/>
        <v>-1.0001314779870951</v>
      </c>
      <c r="AI32" s="9">
        <f t="shared" si="11"/>
        <v>-2.2458225397189188E-4</v>
      </c>
      <c r="AJ32" s="9">
        <f t="shared" si="12"/>
        <v>1.0001327283415771</v>
      </c>
      <c r="AK32" s="9">
        <f t="shared" si="13"/>
        <v>0.86667622387809051</v>
      </c>
      <c r="AL32" s="9">
        <f t="shared" si="14"/>
        <v>-0.49139657434234052</v>
      </c>
      <c r="AM32" s="9">
        <f t="shared" si="15"/>
        <v>1.226855908975457E-2</v>
      </c>
      <c r="AN32" s="9">
        <f t="shared" si="16"/>
        <v>0.9963677974789793</v>
      </c>
      <c r="AO32" s="9">
        <f t="shared" si="17"/>
        <v>0.86511078396341756</v>
      </c>
      <c r="AP32" s="9">
        <f t="shared" si="18"/>
        <v>0.5087349036447546</v>
      </c>
      <c r="AQ32" s="9">
        <f t="shared" si="19"/>
        <v>1.2493141343726463E-2</v>
      </c>
      <c r="AR32" s="9">
        <f t="shared" si="20"/>
        <v>1.0036851843565646</v>
      </c>
      <c r="AS32" s="9">
        <f t="shared" si="21"/>
        <v>-1.2380531085468117E-2</v>
      </c>
      <c r="AT32" s="9">
        <f t="shared" si="22"/>
        <v>-2.1384579191701444E-4</v>
      </c>
      <c r="AU32" s="9">
        <f t="shared" si="23"/>
        <v>0.86602092091206018</v>
      </c>
      <c r="AV32" s="9">
        <f t="shared" si="24"/>
        <v>0.8661094380835217</v>
      </c>
      <c r="AW32" s="9">
        <f t="shared" si="25"/>
        <v>-6.9166085223856203E-3</v>
      </c>
      <c r="AX32" s="9">
        <f t="shared" si="26"/>
        <v>-0.81940136300589517</v>
      </c>
      <c r="AY32" s="9">
        <f t="shared" si="27"/>
        <v>0.57333384930568543</v>
      </c>
      <c r="AZ32" s="9">
        <f t="shared" si="35"/>
        <v>1.0000890639983246</v>
      </c>
      <c r="BA32" s="9">
        <v>0</v>
      </c>
      <c r="BB32" s="9">
        <f t="shared" si="28"/>
        <v>-0.8191520442889918</v>
      </c>
      <c r="BC32" s="9">
        <f t="shared" si="29"/>
        <v>0.57357643635104605</v>
      </c>
      <c r="BD32" s="9">
        <f t="shared" si="36"/>
        <v>0.99997602586055623</v>
      </c>
      <c r="BE32" s="9">
        <f t="shared" si="30"/>
        <v>6.9244280722809753E-3</v>
      </c>
      <c r="BF32" s="9">
        <f t="shared" si="31"/>
        <v>6.924483408546356E-3</v>
      </c>
      <c r="BG32" s="17">
        <f t="shared" si="37"/>
        <v>23.804620477084125</v>
      </c>
      <c r="BH32" s="9">
        <f t="shared" si="32"/>
        <v>1.7317870078415081</v>
      </c>
      <c r="BI32" s="9">
        <f t="shared" si="32"/>
        <v>1.7338329302414079E-2</v>
      </c>
      <c r="BJ32" s="9">
        <f t="shared" si="32"/>
        <v>2.4761700433481033E-2</v>
      </c>
      <c r="BK32" s="9">
        <f t="shared" si="46"/>
        <v>1.7320508075688772</v>
      </c>
      <c r="BL32" s="9">
        <f t="shared" si="47"/>
        <v>0.99984769515639127</v>
      </c>
      <c r="BM32" s="9">
        <f t="shared" si="48"/>
        <v>1.7452406437281461E-2</v>
      </c>
      <c r="BN32" s="9">
        <f t="shared" si="49"/>
        <v>1.7453292519941245E-2</v>
      </c>
      <c r="BO32" s="9">
        <f t="shared" si="38"/>
        <v>0.99999999999988254</v>
      </c>
      <c r="BP32" s="9">
        <f t="shared" si="33"/>
        <v>-2.8190783041281975E-11</v>
      </c>
    </row>
    <row r="33" spans="1:68">
      <c r="A33" s="10">
        <v>35</v>
      </c>
      <c r="B33" s="9">
        <f t="shared" si="61"/>
        <v>0.6108652381980153</v>
      </c>
      <c r="C33" s="10">
        <f t="shared" si="50"/>
        <v>35</v>
      </c>
      <c r="D33" s="9">
        <f t="shared" si="62"/>
        <v>0.6108652381980153</v>
      </c>
      <c r="E33" s="25">
        <f t="shared" si="34"/>
        <v>90.9</v>
      </c>
      <c r="F33" s="9">
        <f t="shared" si="34"/>
        <v>1.5865042900628454</v>
      </c>
      <c r="G33" s="8">
        <v>-3</v>
      </c>
      <c r="H33" s="8">
        <f t="shared" si="0"/>
        <v>-0.75</v>
      </c>
      <c r="I33" s="9">
        <f t="shared" si="1"/>
        <v>-1.3089969389957471E-2</v>
      </c>
      <c r="J33" s="9">
        <f t="shared" si="2"/>
        <v>0.86595120928712477</v>
      </c>
      <c r="K33" s="9">
        <f t="shared" si="39"/>
        <v>6.5020179098784457E-3</v>
      </c>
      <c r="L33" s="9">
        <f t="shared" si="40"/>
        <v>9.2858439177944327E-3</v>
      </c>
      <c r="M33" s="9">
        <f t="shared" si="3"/>
        <v>0.86602540378443849</v>
      </c>
      <c r="N33" s="9">
        <f t="shared" si="51"/>
        <v>0.99991377310273433</v>
      </c>
      <c r="O33" s="9">
        <f t="shared" si="52"/>
        <v>2.720354084165515E-2</v>
      </c>
      <c r="P33" s="9">
        <f t="shared" si="53"/>
        <v>2.0444358023383673E-4</v>
      </c>
      <c r="Q33" s="9" t="e">
        <f t="shared" si="54"/>
        <v>#NUM!</v>
      </c>
      <c r="R33" s="11" t="e">
        <f t="shared" si="55"/>
        <v>#NUM!</v>
      </c>
      <c r="S33" s="12" t="e">
        <f t="shared" si="41"/>
        <v>#NUM!</v>
      </c>
      <c r="T33" s="11" t="e">
        <f t="shared" si="42"/>
        <v>#NUM!</v>
      </c>
      <c r="U33" s="12" t="e">
        <f t="shared" si="56"/>
        <v>#NUM!</v>
      </c>
      <c r="V33" s="12" t="e">
        <f t="shared" si="57"/>
        <v>#NUM!</v>
      </c>
      <c r="W33" s="9">
        <v>0</v>
      </c>
      <c r="X33" s="9" t="e">
        <f t="shared" si="4"/>
        <v>#NUM!</v>
      </c>
      <c r="Y33" s="9" t="e">
        <f t="shared" si="43"/>
        <v>#NUM!</v>
      </c>
      <c r="Z33" s="9" t="e">
        <f t="shared" si="44"/>
        <v>#NUM!</v>
      </c>
      <c r="AA33" s="9">
        <f t="shared" si="45"/>
        <v>8.4220215921426697E-5</v>
      </c>
      <c r="AB33" s="9" t="e">
        <f t="shared" si="6"/>
        <v>#NUM!</v>
      </c>
      <c r="AC33" s="9" t="e">
        <f t="shared" si="58"/>
        <v>#NUM!</v>
      </c>
      <c r="AD33" s="9" t="e">
        <f t="shared" si="59"/>
        <v>#NUM!</v>
      </c>
      <c r="AE33" s="9">
        <f t="shared" si="60"/>
        <v>-8.4220215921426697E-5</v>
      </c>
      <c r="AF33" s="9" t="e">
        <f t="shared" si="8"/>
        <v>#NUM!</v>
      </c>
      <c r="AG33" s="9" t="e">
        <f t="shared" si="9"/>
        <v>#NUM!</v>
      </c>
      <c r="AH33" s="9" t="e">
        <f t="shared" si="10"/>
        <v>#NUM!</v>
      </c>
      <c r="AI33" s="9">
        <f t="shared" si="11"/>
        <v>-1.6844043184285339E-4</v>
      </c>
      <c r="AJ33" s="9" t="e">
        <f t="shared" si="12"/>
        <v>#NUM!</v>
      </c>
      <c r="AK33" s="9" t="e">
        <f t="shared" si="13"/>
        <v>#NUM!</v>
      </c>
      <c r="AL33" s="9" t="e">
        <f t="shared" si="14"/>
        <v>#NUM!</v>
      </c>
      <c r="AM33" s="9">
        <f t="shared" si="15"/>
        <v>9.2016237018730067E-3</v>
      </c>
      <c r="AN33" s="9" t="e">
        <f t="shared" si="16"/>
        <v>#NUM!</v>
      </c>
      <c r="AO33" s="9" t="e">
        <f t="shared" si="17"/>
        <v>#NUM!</v>
      </c>
      <c r="AP33" s="9" t="e">
        <f t="shared" si="18"/>
        <v>#NUM!</v>
      </c>
      <c r="AQ33" s="9">
        <f t="shared" si="19"/>
        <v>9.3700641337158587E-3</v>
      </c>
      <c r="AR33" s="9" t="e">
        <f t="shared" si="20"/>
        <v>#NUM!</v>
      </c>
      <c r="AS33" s="9" t="e">
        <f t="shared" si="21"/>
        <v>#NUM!</v>
      </c>
      <c r="AT33" s="9" t="e">
        <f t="shared" si="22"/>
        <v>#NUM!</v>
      </c>
      <c r="AU33" s="9" t="e">
        <f t="shared" si="23"/>
        <v>#NUM!</v>
      </c>
      <c r="AV33" s="9" t="e">
        <f t="shared" si="24"/>
        <v>#NUM!</v>
      </c>
      <c r="AW33" s="9" t="e">
        <f t="shared" si="25"/>
        <v>#NUM!</v>
      </c>
      <c r="AX33" s="9" t="e">
        <f t="shared" si="26"/>
        <v>#NUM!</v>
      </c>
      <c r="AY33" s="9" t="e">
        <f t="shared" si="27"/>
        <v>#NUM!</v>
      </c>
      <c r="AZ33" s="9" t="e">
        <f t="shared" si="35"/>
        <v>#NUM!</v>
      </c>
      <c r="BA33" s="9">
        <v>0</v>
      </c>
      <c r="BB33" s="9">
        <f t="shared" si="28"/>
        <v>-0.8191520442889918</v>
      </c>
      <c r="BC33" s="9">
        <f t="shared" si="29"/>
        <v>0.57357643635104605</v>
      </c>
      <c r="BD33" s="9" t="e">
        <f t="shared" si="36"/>
        <v>#NUM!</v>
      </c>
      <c r="BE33" s="9" t="e">
        <f t="shared" si="30"/>
        <v>#NUM!</v>
      </c>
      <c r="BF33" s="9" t="e">
        <f t="shared" si="31"/>
        <v>#NUM!</v>
      </c>
      <c r="BG33" s="17" t="e">
        <f t="shared" si="37"/>
        <v>#NUM!</v>
      </c>
      <c r="BH33" s="9" t="e">
        <f t="shared" si="32"/>
        <v>#NUM!</v>
      </c>
      <c r="BI33" s="9" t="e">
        <f t="shared" si="32"/>
        <v>#NUM!</v>
      </c>
      <c r="BJ33" s="9">
        <f t="shared" si="32"/>
        <v>1.8571687835588865E-2</v>
      </c>
      <c r="BK33" s="9" t="e">
        <f t="shared" si="46"/>
        <v>#NUM!</v>
      </c>
      <c r="BL33" s="9" t="e">
        <f t="shared" si="47"/>
        <v>#NUM!</v>
      </c>
      <c r="BM33" s="9" t="e">
        <f t="shared" si="48"/>
        <v>#NUM!</v>
      </c>
      <c r="BN33" s="9" t="e">
        <f t="shared" si="49"/>
        <v>#NUM!</v>
      </c>
      <c r="BO33" s="9" t="e">
        <f t="shared" si="38"/>
        <v>#NUM!</v>
      </c>
      <c r="BP33" s="9" t="e">
        <f t="shared" si="33"/>
        <v>#NUM!</v>
      </c>
    </row>
    <row r="34" spans="1:68">
      <c r="A34" s="8">
        <v>35</v>
      </c>
      <c r="B34" s="9">
        <f t="shared" si="61"/>
        <v>0.6108652381980153</v>
      </c>
      <c r="C34" s="10">
        <f t="shared" si="50"/>
        <v>35</v>
      </c>
      <c r="D34" s="9">
        <f t="shared" si="62"/>
        <v>0.6108652381980153</v>
      </c>
      <c r="E34" s="25">
        <f t="shared" si="34"/>
        <v>90.9</v>
      </c>
      <c r="F34" s="9">
        <f t="shared" si="34"/>
        <v>1.5865042900628454</v>
      </c>
      <c r="G34" s="8">
        <v>-2</v>
      </c>
      <c r="H34" s="8">
        <f t="shared" si="0"/>
        <v>-0.5</v>
      </c>
      <c r="I34" s="9">
        <f t="shared" si="1"/>
        <v>-8.7266462599716477E-3</v>
      </c>
      <c r="J34" s="9">
        <f t="shared" si="2"/>
        <v>0.86599242819071265</v>
      </c>
      <c r="K34" s="9">
        <f t="shared" si="39"/>
        <v>4.3347473795013174E-3</v>
      </c>
      <c r="L34" s="9">
        <f t="shared" si="40"/>
        <v>6.1906608297654106E-3</v>
      </c>
      <c r="M34" s="9">
        <f t="shared" si="3"/>
        <v>0.8660254037844386</v>
      </c>
      <c r="N34" s="9">
        <f t="shared" si="51"/>
        <v>0.99996167571849082</v>
      </c>
      <c r="O34" s="9">
        <f t="shared" si="52"/>
        <v>2.7204835718450948E-2</v>
      </c>
      <c r="P34" s="9">
        <f t="shared" si="53"/>
        <v>2.2792978229012326E-4</v>
      </c>
      <c r="Q34" s="9" t="e">
        <f t="shared" si="54"/>
        <v>#NUM!</v>
      </c>
      <c r="R34" s="11" t="e">
        <f t="shared" si="55"/>
        <v>#NUM!</v>
      </c>
      <c r="S34" s="12" t="e">
        <f t="shared" si="41"/>
        <v>#NUM!</v>
      </c>
      <c r="T34" s="11" t="e">
        <f t="shared" si="42"/>
        <v>#NUM!</v>
      </c>
      <c r="U34" s="12" t="e">
        <f t="shared" si="56"/>
        <v>#NUM!</v>
      </c>
      <c r="V34" s="12" t="e">
        <f t="shared" si="57"/>
        <v>#NUM!</v>
      </c>
      <c r="W34" s="9">
        <v>0</v>
      </c>
      <c r="X34" s="9" t="e">
        <f t="shared" si="4"/>
        <v>#NUM!</v>
      </c>
      <c r="Y34" s="9" t="e">
        <f t="shared" si="43"/>
        <v>#NUM!</v>
      </c>
      <c r="Z34" s="9" t="e">
        <f t="shared" si="44"/>
        <v>#NUM!</v>
      </c>
      <c r="AA34" s="9">
        <f t="shared" si="45"/>
        <v>5.6147701425397084E-5</v>
      </c>
      <c r="AB34" s="9" t="e">
        <f t="shared" si="6"/>
        <v>#NUM!</v>
      </c>
      <c r="AC34" s="9" t="e">
        <f t="shared" si="58"/>
        <v>#NUM!</v>
      </c>
      <c r="AD34" s="9" t="e">
        <f t="shared" si="59"/>
        <v>#NUM!</v>
      </c>
      <c r="AE34" s="9">
        <f t="shared" si="60"/>
        <v>-5.6147701425397084E-5</v>
      </c>
      <c r="AF34" s="9" t="e">
        <f t="shared" si="8"/>
        <v>#NUM!</v>
      </c>
      <c r="AG34" s="9" t="e">
        <f t="shared" si="9"/>
        <v>#NUM!</v>
      </c>
      <c r="AH34" s="9" t="e">
        <f t="shared" si="10"/>
        <v>#NUM!</v>
      </c>
      <c r="AI34" s="9">
        <f t="shared" si="11"/>
        <v>-1.1229540285079417E-4</v>
      </c>
      <c r="AJ34" s="9" t="e">
        <f t="shared" si="12"/>
        <v>#NUM!</v>
      </c>
      <c r="AK34" s="9" t="e">
        <f t="shared" si="13"/>
        <v>#NUM!</v>
      </c>
      <c r="AL34" s="9" t="e">
        <f t="shared" si="14"/>
        <v>#NUM!</v>
      </c>
      <c r="AM34" s="9">
        <f t="shared" si="15"/>
        <v>6.1345131283400134E-3</v>
      </c>
      <c r="AN34" s="9" t="e">
        <f t="shared" si="16"/>
        <v>#NUM!</v>
      </c>
      <c r="AO34" s="9" t="e">
        <f t="shared" si="17"/>
        <v>#NUM!</v>
      </c>
      <c r="AP34" s="9" t="e">
        <f t="shared" si="18"/>
        <v>#NUM!</v>
      </c>
      <c r="AQ34" s="9">
        <f t="shared" si="19"/>
        <v>6.2468085311908079E-3</v>
      </c>
      <c r="AR34" s="9" t="e">
        <f t="shared" si="20"/>
        <v>#NUM!</v>
      </c>
      <c r="AS34" s="9" t="e">
        <f t="shared" si="21"/>
        <v>#NUM!</v>
      </c>
      <c r="AT34" s="9" t="e">
        <f t="shared" si="22"/>
        <v>#NUM!</v>
      </c>
      <c r="AU34" s="9" t="e">
        <f t="shared" si="23"/>
        <v>#NUM!</v>
      </c>
      <c r="AV34" s="9" t="e">
        <f t="shared" si="24"/>
        <v>#NUM!</v>
      </c>
      <c r="AW34" s="9" t="e">
        <f t="shared" si="25"/>
        <v>#NUM!</v>
      </c>
      <c r="AX34" s="9" t="e">
        <f t="shared" si="26"/>
        <v>#NUM!</v>
      </c>
      <c r="AY34" s="9" t="e">
        <f t="shared" si="27"/>
        <v>#NUM!</v>
      </c>
      <c r="AZ34" s="9" t="e">
        <f t="shared" si="35"/>
        <v>#NUM!</v>
      </c>
      <c r="BA34" s="9">
        <v>0</v>
      </c>
      <c r="BB34" s="9">
        <f t="shared" si="28"/>
        <v>-0.8191520442889918</v>
      </c>
      <c r="BC34" s="9">
        <f t="shared" si="29"/>
        <v>0.57357643635104605</v>
      </c>
      <c r="BD34" s="9" t="e">
        <f t="shared" si="36"/>
        <v>#NUM!</v>
      </c>
      <c r="BE34" s="9" t="e">
        <f t="shared" si="30"/>
        <v>#NUM!</v>
      </c>
      <c r="BF34" s="9" t="e">
        <f t="shared" si="31"/>
        <v>#NUM!</v>
      </c>
      <c r="BG34" s="17" t="e">
        <f t="shared" si="37"/>
        <v>#NUM!</v>
      </c>
      <c r="BH34" s="9" t="e">
        <f t="shared" si="32"/>
        <v>#NUM!</v>
      </c>
      <c r="BI34" s="9" t="e">
        <f t="shared" si="32"/>
        <v>#NUM!</v>
      </c>
      <c r="BJ34" s="9">
        <f t="shared" si="32"/>
        <v>1.2381321659530821E-2</v>
      </c>
      <c r="BK34" s="9" t="e">
        <f t="shared" si="46"/>
        <v>#NUM!</v>
      </c>
      <c r="BL34" s="9" t="e">
        <f t="shared" si="47"/>
        <v>#NUM!</v>
      </c>
      <c r="BM34" s="9" t="e">
        <f t="shared" si="48"/>
        <v>#NUM!</v>
      </c>
      <c r="BN34" s="9" t="e">
        <f t="shared" si="49"/>
        <v>#NUM!</v>
      </c>
      <c r="BO34" s="9" t="e">
        <f t="shared" si="38"/>
        <v>#NUM!</v>
      </c>
      <c r="BP34" s="9" t="e">
        <f t="shared" si="33"/>
        <v>#NUM!</v>
      </c>
    </row>
    <row r="35" spans="1:68">
      <c r="A35" s="10">
        <v>35</v>
      </c>
      <c r="B35" s="9">
        <f t="shared" si="61"/>
        <v>0.6108652381980153</v>
      </c>
      <c r="C35" s="10">
        <f t="shared" si="50"/>
        <v>35</v>
      </c>
      <c r="D35" s="9">
        <f t="shared" si="62"/>
        <v>0.6108652381980153</v>
      </c>
      <c r="E35" s="25">
        <f t="shared" si="34"/>
        <v>90.9</v>
      </c>
      <c r="F35" s="9">
        <f t="shared" si="34"/>
        <v>1.5865042900628454</v>
      </c>
      <c r="G35" s="8">
        <v>-1</v>
      </c>
      <c r="H35" s="8">
        <f t="shared" si="0"/>
        <v>-0.25</v>
      </c>
      <c r="I35" s="9">
        <f t="shared" si="1"/>
        <v>-4.3633231299858239E-3</v>
      </c>
      <c r="J35" s="9">
        <f t="shared" si="2"/>
        <v>0.86601715984676897</v>
      </c>
      <c r="K35" s="9">
        <f t="shared" si="39"/>
        <v>2.1673943217824865E-3</v>
      </c>
      <c r="L35" s="9">
        <f t="shared" si="40"/>
        <v>3.0953598804778354E-3</v>
      </c>
      <c r="M35" s="9">
        <f t="shared" si="3"/>
        <v>0.8660254037844386</v>
      </c>
      <c r="N35" s="9">
        <f>1-L35*L35</f>
        <v>0.99999041874721029</v>
      </c>
      <c r="O35" s="9">
        <f>-2*J35*COS(F35)</f>
        <v>2.7205612654389595E-2</v>
      </c>
      <c r="P35" s="9">
        <f>COS(F35)*COS(F35)-K35*K35</f>
        <v>2.4202221898812182E-4</v>
      </c>
      <c r="Q35" s="9" t="e">
        <f>(-O35+SQRT(O35*O35-4*N35*P35))/2/N35</f>
        <v>#NUM!</v>
      </c>
      <c r="R35" s="11" t="e">
        <f>(-O35-SQRT(O35*O35-4*N35*P35))/2/N35</f>
        <v>#NUM!</v>
      </c>
      <c r="S35" s="12" t="e">
        <f t="shared" si="41"/>
        <v>#NUM!</v>
      </c>
      <c r="T35" s="11" t="e">
        <f t="shared" si="42"/>
        <v>#NUM!</v>
      </c>
      <c r="U35" s="12" t="e">
        <f>R35</f>
        <v>#NUM!</v>
      </c>
      <c r="V35" s="12" t="e">
        <f>T35</f>
        <v>#NUM!</v>
      </c>
      <c r="W35" s="9">
        <v>0</v>
      </c>
      <c r="X35" s="9" t="e">
        <f t="shared" si="4"/>
        <v>#NUM!</v>
      </c>
      <c r="Y35" s="9" t="e">
        <f t="shared" si="43"/>
        <v>#NUM!</v>
      </c>
      <c r="Z35" s="9" t="e">
        <f t="shared" si="44"/>
        <v>#NUM!</v>
      </c>
      <c r="AA35" s="9">
        <f t="shared" si="45"/>
        <v>2.8074117958067521E-5</v>
      </c>
      <c r="AB35" s="9" t="e">
        <f t="shared" si="6"/>
        <v>#NUM!</v>
      </c>
      <c r="AC35" s="9" t="e">
        <f t="shared" ref="AC35:AE36" si="63">-Y35</f>
        <v>#NUM!</v>
      </c>
      <c r="AD35" s="9" t="e">
        <f t="shared" si="63"/>
        <v>#NUM!</v>
      </c>
      <c r="AE35" s="9">
        <f t="shared" si="63"/>
        <v>-2.8074117958067521E-5</v>
      </c>
      <c r="AF35" s="9" t="e">
        <f t="shared" si="8"/>
        <v>#NUM!</v>
      </c>
      <c r="AG35" s="9" t="e">
        <f t="shared" si="9"/>
        <v>#NUM!</v>
      </c>
      <c r="AH35" s="9" t="e">
        <f t="shared" si="10"/>
        <v>#NUM!</v>
      </c>
      <c r="AI35" s="9">
        <f t="shared" si="11"/>
        <v>-5.6148235916135042E-5</v>
      </c>
      <c r="AJ35" s="9" t="e">
        <f t="shared" si="12"/>
        <v>#NUM!</v>
      </c>
      <c r="AK35" s="9" t="e">
        <f t="shared" si="13"/>
        <v>#NUM!</v>
      </c>
      <c r="AL35" s="9" t="e">
        <f t="shared" si="14"/>
        <v>#NUM!</v>
      </c>
      <c r="AM35" s="9">
        <f t="shared" si="15"/>
        <v>3.0672857625197677E-3</v>
      </c>
      <c r="AN35" s="9" t="e">
        <f t="shared" si="16"/>
        <v>#NUM!</v>
      </c>
      <c r="AO35" s="9" t="e">
        <f t="shared" si="17"/>
        <v>#NUM!</v>
      </c>
      <c r="AP35" s="9" t="e">
        <f t="shared" si="18"/>
        <v>#NUM!</v>
      </c>
      <c r="AQ35" s="9">
        <f t="shared" si="19"/>
        <v>3.1234339984359031E-3</v>
      </c>
      <c r="AR35" s="9" t="e">
        <f t="shared" si="20"/>
        <v>#NUM!</v>
      </c>
      <c r="AS35" s="9" t="e">
        <f t="shared" si="21"/>
        <v>#NUM!</v>
      </c>
      <c r="AT35" s="9" t="e">
        <f t="shared" si="22"/>
        <v>#NUM!</v>
      </c>
      <c r="AU35" s="9" t="e">
        <f t="shared" si="23"/>
        <v>#NUM!</v>
      </c>
      <c r="AV35" s="9" t="e">
        <f t="shared" si="24"/>
        <v>#NUM!</v>
      </c>
      <c r="AW35" s="9" t="e">
        <f t="shared" si="25"/>
        <v>#NUM!</v>
      </c>
      <c r="AX35" s="9" t="e">
        <f t="shared" si="26"/>
        <v>#NUM!</v>
      </c>
      <c r="AY35" s="9" t="e">
        <f t="shared" si="27"/>
        <v>#NUM!</v>
      </c>
      <c r="AZ35" s="9" t="e">
        <f t="shared" si="35"/>
        <v>#NUM!</v>
      </c>
      <c r="BA35" s="9">
        <v>0</v>
      </c>
      <c r="BB35" s="9">
        <f t="shared" si="28"/>
        <v>-0.8191520442889918</v>
      </c>
      <c r="BC35" s="9">
        <f t="shared" si="29"/>
        <v>0.57357643635104605</v>
      </c>
      <c r="BD35" s="9" t="e">
        <f t="shared" si="36"/>
        <v>#NUM!</v>
      </c>
      <c r="BE35" s="9" t="e">
        <f t="shared" si="30"/>
        <v>#NUM!</v>
      </c>
      <c r="BF35" s="9" t="e">
        <f t="shared" si="31"/>
        <v>#NUM!</v>
      </c>
      <c r="BG35" s="17" t="e">
        <f t="shared" si="37"/>
        <v>#NUM!</v>
      </c>
      <c r="BH35" s="9" t="e">
        <f t="shared" si="32"/>
        <v>#NUM!</v>
      </c>
      <c r="BI35" s="9" t="e">
        <f t="shared" si="32"/>
        <v>#NUM!</v>
      </c>
      <c r="BJ35" s="9">
        <f t="shared" si="32"/>
        <v>6.1907197609556708E-3</v>
      </c>
      <c r="BK35" s="9" t="e">
        <f t="shared" si="46"/>
        <v>#NUM!</v>
      </c>
      <c r="BL35" s="9" t="e">
        <f t="shared" si="47"/>
        <v>#NUM!</v>
      </c>
      <c r="BM35" s="9" t="e">
        <f t="shared" si="48"/>
        <v>#NUM!</v>
      </c>
      <c r="BN35" s="9" t="e">
        <f t="shared" si="49"/>
        <v>#NUM!</v>
      </c>
      <c r="BO35" s="9" t="e">
        <f t="shared" si="38"/>
        <v>#NUM!</v>
      </c>
      <c r="BP35" s="9" t="e">
        <f t="shared" si="33"/>
        <v>#NUM!</v>
      </c>
    </row>
    <row r="36" spans="1:68">
      <c r="A36" s="13">
        <v>35</v>
      </c>
      <c r="B36" s="11">
        <f t="shared" si="61"/>
        <v>0.6108652381980153</v>
      </c>
      <c r="C36" s="10">
        <f t="shared" si="50"/>
        <v>35</v>
      </c>
      <c r="D36" s="11">
        <f t="shared" si="62"/>
        <v>0.6108652381980153</v>
      </c>
      <c r="E36" s="26">
        <v>90</v>
      </c>
      <c r="F36" s="11">
        <f t="shared" ref="F36" si="64">E36/180*PI()</f>
        <v>1.5707963267948966</v>
      </c>
      <c r="G36" s="13">
        <v>0</v>
      </c>
      <c r="H36" s="13">
        <f t="shared" si="0"/>
        <v>0</v>
      </c>
      <c r="I36" s="11">
        <f t="shared" si="1"/>
        <v>0</v>
      </c>
      <c r="J36" s="9">
        <f t="shared" si="2"/>
        <v>0.8660254037844386</v>
      </c>
      <c r="K36" s="9">
        <f t="shared" si="39"/>
        <v>0</v>
      </c>
      <c r="L36" s="9">
        <f t="shared" si="40"/>
        <v>0</v>
      </c>
      <c r="M36" s="9">
        <f t="shared" si="3"/>
        <v>0.8660254037844386</v>
      </c>
      <c r="N36" s="9">
        <f>1-L36*L36</f>
        <v>1</v>
      </c>
      <c r="O36" s="9">
        <f>-2*J36*COS(F36)</f>
        <v>-1.0610096853581188E-16</v>
      </c>
      <c r="P36" s="9">
        <f>COS(F36)*COS(F36)-K36*K36</f>
        <v>3.7524718414124473E-33</v>
      </c>
      <c r="Q36" s="9" t="e">
        <f>(-O36+SQRT(O36*O36-4*N36*P36))/2/N36</f>
        <v>#NUM!</v>
      </c>
      <c r="R36" s="11" t="e">
        <f>(-O36-SQRT(O36*O36-4*N36*P36))/2/N36</f>
        <v>#NUM!</v>
      </c>
      <c r="S36" s="12" t="e">
        <f t="shared" si="41"/>
        <v>#NUM!</v>
      </c>
      <c r="T36" s="11" t="e">
        <f t="shared" si="42"/>
        <v>#NUM!</v>
      </c>
      <c r="U36" s="12" t="e">
        <f>R36</f>
        <v>#NUM!</v>
      </c>
      <c r="V36" s="12" t="e">
        <f>T36</f>
        <v>#NUM!</v>
      </c>
      <c r="W36" s="9">
        <v>0</v>
      </c>
      <c r="X36" s="9" t="e">
        <f t="shared" si="4"/>
        <v>#NUM!</v>
      </c>
      <c r="Y36" s="9" t="e">
        <f t="shared" si="43"/>
        <v>#NUM!</v>
      </c>
      <c r="Z36" s="9" t="e">
        <f t="shared" si="44"/>
        <v>#NUM!</v>
      </c>
      <c r="AA36" s="9">
        <f t="shared" si="45"/>
        <v>0</v>
      </c>
      <c r="AB36" s="9" t="e">
        <f t="shared" si="6"/>
        <v>#NUM!</v>
      </c>
      <c r="AC36" s="9" t="e">
        <f t="shared" si="63"/>
        <v>#NUM!</v>
      </c>
      <c r="AD36" s="9" t="e">
        <f t="shared" si="63"/>
        <v>#NUM!</v>
      </c>
      <c r="AE36" s="9">
        <f t="shared" si="63"/>
        <v>0</v>
      </c>
      <c r="AF36" s="9" t="e">
        <f t="shared" si="8"/>
        <v>#NUM!</v>
      </c>
      <c r="AG36" s="11" t="e">
        <f t="shared" ref="AG36:AG68" si="65">AC36-Y36</f>
        <v>#NUM!</v>
      </c>
      <c r="AH36" s="11" t="e">
        <f t="shared" ref="AH36:AH68" si="66">AD36-Z36</f>
        <v>#NUM!</v>
      </c>
      <c r="AI36" s="11">
        <f t="shared" ref="AI36:AI68" si="67">AE36-AA36</f>
        <v>0</v>
      </c>
      <c r="AJ36" s="11" t="e">
        <f t="shared" si="12"/>
        <v>#NUM!</v>
      </c>
      <c r="AK36" s="11" t="e">
        <f t="shared" ref="AK36:AK68" si="68">J36-Y36</f>
        <v>#NUM!</v>
      </c>
      <c r="AL36" s="11" t="e">
        <f t="shared" ref="AL36:AL68" si="69">K36-Z36</f>
        <v>#NUM!</v>
      </c>
      <c r="AM36" s="11">
        <f t="shared" ref="AM36:AM68" si="70">L36-AA36</f>
        <v>0</v>
      </c>
      <c r="AN36" s="11" t="e">
        <f t="shared" si="16"/>
        <v>#NUM!</v>
      </c>
      <c r="AO36" s="11" t="e">
        <f t="shared" ref="AO36:AO68" si="71">J36-AC36</f>
        <v>#NUM!</v>
      </c>
      <c r="AP36" s="11" t="e">
        <f t="shared" ref="AP36:AP68" si="72">K36-AD36</f>
        <v>#NUM!</v>
      </c>
      <c r="AQ36" s="11">
        <f t="shared" ref="AQ36:AQ68" si="73">L36-AE36</f>
        <v>0</v>
      </c>
      <c r="AR36" s="11" t="e">
        <f t="shared" si="20"/>
        <v>#NUM!</v>
      </c>
      <c r="AS36" s="11" t="e">
        <f t="shared" si="21"/>
        <v>#NUM!</v>
      </c>
      <c r="AT36" s="11" t="e">
        <f t="shared" si="22"/>
        <v>#NUM!</v>
      </c>
      <c r="AU36" s="11" t="e">
        <f t="shared" si="23"/>
        <v>#NUM!</v>
      </c>
      <c r="AV36" s="11" t="e">
        <f t="shared" si="24"/>
        <v>#NUM!</v>
      </c>
      <c r="AW36" s="9" t="e">
        <f t="shared" ref="AW36:AW67" si="74">AG36*COS(B36)+AS36/AV36*SIN(B36)</f>
        <v>#NUM!</v>
      </c>
      <c r="AX36" s="9" t="e">
        <f t="shared" ref="AX36:AX68" si="75">AH36*COS(B36)+AT36/AV36*SIN(B36)</f>
        <v>#NUM!</v>
      </c>
      <c r="AY36" s="9" t="e">
        <f t="shared" ref="AY36:AY68" si="76">AI36*COS(B36)+AU36/AV36*SIN(B36)</f>
        <v>#NUM!</v>
      </c>
      <c r="AZ36" s="9" t="e">
        <f t="shared" si="35"/>
        <v>#NUM!</v>
      </c>
      <c r="BA36" s="9">
        <v>0</v>
      </c>
      <c r="BB36" s="9">
        <f t="shared" ref="BB36:BB68" si="77">-COS(B36)</f>
        <v>-0.8191520442889918</v>
      </c>
      <c r="BC36" s="9">
        <f t="shared" ref="BC36:BC68" si="78">SIN(B36)</f>
        <v>0.57357643635104605</v>
      </c>
      <c r="BD36" s="9" t="e">
        <f t="shared" si="36"/>
        <v>#NUM!</v>
      </c>
      <c r="BE36" s="11" t="e">
        <f t="shared" si="30"/>
        <v>#NUM!</v>
      </c>
      <c r="BF36" s="11" t="e">
        <f t="shared" si="31"/>
        <v>#NUM!</v>
      </c>
      <c r="BG36" s="17" t="e">
        <f t="shared" si="37"/>
        <v>#NUM!</v>
      </c>
      <c r="BH36" s="11" t="e">
        <f t="shared" ref="BH36:BJ68" si="79">AK36+AO36</f>
        <v>#NUM!</v>
      </c>
      <c r="BI36" s="11" t="e">
        <f t="shared" si="79"/>
        <v>#NUM!</v>
      </c>
      <c r="BJ36" s="11">
        <f t="shared" si="79"/>
        <v>0</v>
      </c>
      <c r="BK36" s="11" t="e">
        <f t="shared" si="46"/>
        <v>#NUM!</v>
      </c>
      <c r="BL36" s="11" t="e">
        <f t="shared" si="47"/>
        <v>#NUM!</v>
      </c>
      <c r="BM36" s="11" t="e">
        <f t="shared" si="48"/>
        <v>#NUM!</v>
      </c>
      <c r="BN36" s="11" t="e">
        <f t="shared" si="49"/>
        <v>#NUM!</v>
      </c>
      <c r="BO36" s="11" t="e">
        <f t="shared" si="38"/>
        <v>#NUM!</v>
      </c>
      <c r="BP36" s="11" t="e">
        <f t="shared" ref="BP36:BP67" si="80">(BO36+H36)*240</f>
        <v>#NUM!</v>
      </c>
    </row>
    <row r="37" spans="1:68">
      <c r="A37" s="10">
        <v>35</v>
      </c>
      <c r="B37" s="9">
        <f t="shared" si="61"/>
        <v>0.6108652381980153</v>
      </c>
      <c r="C37" s="10">
        <f t="shared" si="50"/>
        <v>35</v>
      </c>
      <c r="D37" s="9">
        <f t="shared" si="62"/>
        <v>0.6108652381980153</v>
      </c>
      <c r="E37" s="25">
        <f t="shared" ref="E37:F68" si="81">E$36*2-E$4</f>
        <v>89.1</v>
      </c>
      <c r="F37" s="9">
        <f t="shared" si="81"/>
        <v>1.5550883635269477</v>
      </c>
      <c r="G37" s="8">
        <v>1</v>
      </c>
      <c r="H37" s="8">
        <f t="shared" si="0"/>
        <v>0.25</v>
      </c>
      <c r="I37" s="9">
        <f t="shared" si="1"/>
        <v>4.3633231299858239E-3</v>
      </c>
      <c r="J37" s="9">
        <f t="shared" si="2"/>
        <v>0.86601715984676897</v>
      </c>
      <c r="K37" s="9">
        <f t="shared" si="39"/>
        <v>-2.1673943217824865E-3</v>
      </c>
      <c r="L37" s="9">
        <f t="shared" si="40"/>
        <v>-3.0953598804778354E-3</v>
      </c>
      <c r="M37" s="9"/>
      <c r="N37" s="9"/>
      <c r="O37" s="9"/>
      <c r="P37" s="9"/>
      <c r="Q37" s="9" t="e">
        <f>SIN(#REF!)</f>
        <v>#REF!</v>
      </c>
      <c r="R37" s="9"/>
      <c r="S37" s="12" t="e">
        <f>COS(#REF!)</f>
        <v>#REF!</v>
      </c>
      <c r="T37" s="12"/>
      <c r="U37" s="12"/>
      <c r="V37" s="12"/>
      <c r="W37" s="12"/>
      <c r="X37" s="12"/>
      <c r="Y37" s="9"/>
      <c r="Z37" s="9"/>
      <c r="AA37" s="9"/>
      <c r="AB37" s="9"/>
      <c r="AC37" s="9"/>
      <c r="AD37" s="9"/>
      <c r="AE37" s="9"/>
      <c r="AF37" s="9"/>
      <c r="AG37" s="9">
        <f t="shared" si="65"/>
        <v>0</v>
      </c>
      <c r="AH37" s="9">
        <f t="shared" si="66"/>
        <v>0</v>
      </c>
      <c r="AI37" s="9">
        <f t="shared" si="67"/>
        <v>0</v>
      </c>
      <c r="AJ37" s="9">
        <f t="shared" si="12"/>
        <v>0</v>
      </c>
      <c r="AK37" s="9">
        <f t="shared" si="68"/>
        <v>0.86601715984676897</v>
      </c>
      <c r="AL37" s="9">
        <f t="shared" si="69"/>
        <v>-2.1673943217824865E-3</v>
      </c>
      <c r="AM37" s="9">
        <f t="shared" si="70"/>
        <v>-3.0953598804778354E-3</v>
      </c>
      <c r="AN37" s="9">
        <f t="shared" si="16"/>
        <v>0.8660254037844386</v>
      </c>
      <c r="AO37" s="9">
        <f t="shared" si="71"/>
        <v>0.86601715984676897</v>
      </c>
      <c r="AP37" s="9">
        <f t="shared" si="72"/>
        <v>-2.1673943217824865E-3</v>
      </c>
      <c r="AQ37" s="9">
        <f t="shared" si="73"/>
        <v>-3.0953598804778354E-3</v>
      </c>
      <c r="AR37" s="9">
        <f t="shared" si="20"/>
        <v>0.8660254037844386</v>
      </c>
      <c r="AS37" s="9">
        <f t="shared" si="21"/>
        <v>0</v>
      </c>
      <c r="AT37" s="9">
        <f t="shared" si="22"/>
        <v>0</v>
      </c>
      <c r="AU37" s="9">
        <f t="shared" si="23"/>
        <v>0</v>
      </c>
      <c r="AV37" s="9">
        <f t="shared" si="24"/>
        <v>0</v>
      </c>
      <c r="AW37" s="9" t="e">
        <f t="shared" si="74"/>
        <v>#DIV/0!</v>
      </c>
      <c r="AX37" s="9" t="e">
        <f t="shared" si="75"/>
        <v>#DIV/0!</v>
      </c>
      <c r="AY37" s="9" t="e">
        <f t="shared" si="76"/>
        <v>#DIV/0!</v>
      </c>
      <c r="AZ37" s="9" t="e">
        <f t="shared" si="35"/>
        <v>#DIV/0!</v>
      </c>
      <c r="BA37" s="9">
        <v>0</v>
      </c>
      <c r="BB37" s="9">
        <f t="shared" si="77"/>
        <v>-0.8191520442889918</v>
      </c>
      <c r="BC37" s="9">
        <f t="shared" si="78"/>
        <v>0.57357643635104605</v>
      </c>
      <c r="BD37" s="9" t="e">
        <f t="shared" si="36"/>
        <v>#DIV/0!</v>
      </c>
      <c r="BE37" s="9" t="e">
        <f t="shared" si="30"/>
        <v>#DIV/0!</v>
      </c>
      <c r="BF37" s="9" t="e">
        <f t="shared" si="31"/>
        <v>#DIV/0!</v>
      </c>
      <c r="BG37" s="17" t="e">
        <f t="shared" si="37"/>
        <v>#DIV/0!</v>
      </c>
      <c r="BH37" s="9">
        <f t="shared" si="79"/>
        <v>1.7320343196935379</v>
      </c>
      <c r="BI37" s="9">
        <f t="shared" si="79"/>
        <v>-4.334788643564973E-3</v>
      </c>
      <c r="BJ37" s="9">
        <f t="shared" si="79"/>
        <v>-6.1907197609556708E-3</v>
      </c>
      <c r="BK37" s="9">
        <f t="shared" si="46"/>
        <v>1.7320508075688772</v>
      </c>
      <c r="BL37" s="9">
        <f t="shared" si="47"/>
        <v>0.99999048072073449</v>
      </c>
      <c r="BM37" s="9">
        <f>-SQRT(1-BL37*BL37)</f>
        <v>-4.3633092847517319E-3</v>
      </c>
      <c r="BN37" s="9">
        <f t="shared" si="49"/>
        <v>-4.3633231299909847E-3</v>
      </c>
      <c r="BO37" s="9">
        <f t="shared" si="38"/>
        <v>-0.25000000000029571</v>
      </c>
      <c r="BP37" s="9">
        <f t="shared" si="80"/>
        <v>-7.0969896626138507E-11</v>
      </c>
    </row>
    <row r="38" spans="1:68">
      <c r="A38" s="8">
        <v>35</v>
      </c>
      <c r="B38" s="9">
        <f t="shared" si="61"/>
        <v>0.6108652381980153</v>
      </c>
      <c r="C38" s="10">
        <f t="shared" si="50"/>
        <v>35</v>
      </c>
      <c r="D38" s="9">
        <f t="shared" si="62"/>
        <v>0.6108652381980153</v>
      </c>
      <c r="E38" s="25">
        <f t="shared" si="81"/>
        <v>89.1</v>
      </c>
      <c r="F38" s="9">
        <f t="shared" si="81"/>
        <v>1.5550883635269477</v>
      </c>
      <c r="G38" s="8">
        <v>2</v>
      </c>
      <c r="H38" s="8">
        <f t="shared" si="0"/>
        <v>0.5</v>
      </c>
      <c r="I38" s="9">
        <f t="shared" si="1"/>
        <v>8.7266462599716477E-3</v>
      </c>
      <c r="J38" s="9">
        <f t="shared" si="2"/>
        <v>0.86599242819071265</v>
      </c>
      <c r="K38" s="9">
        <f t="shared" si="39"/>
        <v>-4.3347473795013174E-3</v>
      </c>
      <c r="L38" s="9">
        <f t="shared" si="40"/>
        <v>-6.1906608297654106E-3</v>
      </c>
      <c r="M38" s="9"/>
      <c r="N38" s="9"/>
      <c r="O38" s="9"/>
      <c r="P38" s="9"/>
      <c r="Q38" s="9" t="e">
        <f>SIN(#REF!)</f>
        <v>#REF!</v>
      </c>
      <c r="R38" s="9"/>
      <c r="S38" s="12" t="e">
        <f>COS(#REF!)</f>
        <v>#REF!</v>
      </c>
      <c r="T38" s="12"/>
      <c r="U38" s="12"/>
      <c r="V38" s="12"/>
      <c r="W38" s="12"/>
      <c r="X38" s="12"/>
      <c r="Y38" s="9"/>
      <c r="Z38" s="9"/>
      <c r="AA38" s="9"/>
      <c r="AB38" s="9"/>
      <c r="AC38" s="9"/>
      <c r="AD38" s="9"/>
      <c r="AE38" s="9"/>
      <c r="AF38" s="9"/>
      <c r="AG38" s="9">
        <f t="shared" si="65"/>
        <v>0</v>
      </c>
      <c r="AH38" s="9">
        <f t="shared" si="66"/>
        <v>0</v>
      </c>
      <c r="AI38" s="9">
        <f t="shared" si="67"/>
        <v>0</v>
      </c>
      <c r="AJ38" s="9">
        <f t="shared" si="12"/>
        <v>0</v>
      </c>
      <c r="AK38" s="9">
        <f t="shared" si="68"/>
        <v>0.86599242819071265</v>
      </c>
      <c r="AL38" s="9">
        <f t="shared" si="69"/>
        <v>-4.3347473795013174E-3</v>
      </c>
      <c r="AM38" s="9">
        <f t="shared" si="70"/>
        <v>-6.1906608297654106E-3</v>
      </c>
      <c r="AN38" s="9">
        <f t="shared" si="16"/>
        <v>0.8660254037844386</v>
      </c>
      <c r="AO38" s="9">
        <f t="shared" si="71"/>
        <v>0.86599242819071265</v>
      </c>
      <c r="AP38" s="9">
        <f t="shared" si="72"/>
        <v>-4.3347473795013174E-3</v>
      </c>
      <c r="AQ38" s="9">
        <f t="shared" si="73"/>
        <v>-6.1906608297654106E-3</v>
      </c>
      <c r="AR38" s="9">
        <f t="shared" si="20"/>
        <v>0.8660254037844386</v>
      </c>
      <c r="AS38" s="9">
        <f t="shared" si="21"/>
        <v>0</v>
      </c>
      <c r="AT38" s="9">
        <f t="shared" si="22"/>
        <v>0</v>
      </c>
      <c r="AU38" s="9">
        <f t="shared" si="23"/>
        <v>0</v>
      </c>
      <c r="AV38" s="9">
        <f t="shared" si="24"/>
        <v>0</v>
      </c>
      <c r="AW38" s="9" t="e">
        <f t="shared" si="74"/>
        <v>#DIV/0!</v>
      </c>
      <c r="AX38" s="9" t="e">
        <f t="shared" si="75"/>
        <v>#DIV/0!</v>
      </c>
      <c r="AY38" s="9" t="e">
        <f t="shared" si="76"/>
        <v>#DIV/0!</v>
      </c>
      <c r="AZ38" s="9" t="e">
        <f t="shared" si="35"/>
        <v>#DIV/0!</v>
      </c>
      <c r="BA38" s="9">
        <v>0</v>
      </c>
      <c r="BB38" s="9">
        <f t="shared" si="77"/>
        <v>-0.8191520442889918</v>
      </c>
      <c r="BC38" s="9">
        <f t="shared" si="78"/>
        <v>0.57357643635104605</v>
      </c>
      <c r="BD38" s="9" t="e">
        <f t="shared" si="36"/>
        <v>#DIV/0!</v>
      </c>
      <c r="BE38" s="9" t="e">
        <f t="shared" si="30"/>
        <v>#DIV/0!</v>
      </c>
      <c r="BF38" s="9" t="e">
        <f t="shared" si="31"/>
        <v>#DIV/0!</v>
      </c>
      <c r="BG38" s="17" t="e">
        <f t="shared" si="37"/>
        <v>#DIV/0!</v>
      </c>
      <c r="BH38" s="9">
        <f t="shared" si="79"/>
        <v>1.7319848563814253</v>
      </c>
      <c r="BI38" s="9">
        <f t="shared" si="79"/>
        <v>-8.6694947590026349E-3</v>
      </c>
      <c r="BJ38" s="9">
        <f t="shared" si="79"/>
        <v>-1.2381321659530821E-2</v>
      </c>
      <c r="BK38" s="9">
        <f t="shared" si="46"/>
        <v>1.7320508075688772</v>
      </c>
      <c r="BL38" s="9">
        <f t="shared" si="47"/>
        <v>0.99996192306417131</v>
      </c>
      <c r="BM38" s="9">
        <f t="shared" ref="BM38:BM68" si="82">-SQRT(1-BL38*BL38)</f>
        <v>-8.7265354983730638E-3</v>
      </c>
      <c r="BN38" s="9">
        <f t="shared" si="49"/>
        <v>-8.7266462599707769E-3</v>
      </c>
      <c r="BO38" s="9">
        <f t="shared" si="38"/>
        <v>-0.4999999999999501</v>
      </c>
      <c r="BP38" s="9">
        <f t="shared" si="80"/>
        <v>1.1977085989656189E-11</v>
      </c>
    </row>
    <row r="39" spans="1:68">
      <c r="A39" s="10">
        <v>35</v>
      </c>
      <c r="B39" s="9">
        <f t="shared" si="61"/>
        <v>0.6108652381980153</v>
      </c>
      <c r="C39" s="10">
        <f t="shared" si="50"/>
        <v>35</v>
      </c>
      <c r="D39" s="9">
        <f t="shared" si="62"/>
        <v>0.6108652381980153</v>
      </c>
      <c r="E39" s="25">
        <f t="shared" si="81"/>
        <v>89.1</v>
      </c>
      <c r="F39" s="9">
        <f t="shared" si="81"/>
        <v>1.5550883635269477</v>
      </c>
      <c r="G39" s="8">
        <v>3</v>
      </c>
      <c r="H39" s="8">
        <f t="shared" si="0"/>
        <v>0.75</v>
      </c>
      <c r="I39" s="9">
        <f t="shared" si="1"/>
        <v>1.3089969389957471E-2</v>
      </c>
      <c r="J39" s="9">
        <f t="shared" si="2"/>
        <v>0.86595120928712477</v>
      </c>
      <c r="K39" s="9">
        <f t="shared" si="39"/>
        <v>-6.5020179098784457E-3</v>
      </c>
      <c r="L39" s="9">
        <f t="shared" si="40"/>
        <v>-9.2858439177944327E-3</v>
      </c>
      <c r="M39" s="9"/>
      <c r="N39" s="9"/>
      <c r="O39" s="9"/>
      <c r="P39" s="9"/>
      <c r="Q39" s="9" t="e">
        <f>SIN(#REF!)</f>
        <v>#REF!</v>
      </c>
      <c r="R39" s="9"/>
      <c r="S39" s="12" t="e">
        <f>COS(#REF!)</f>
        <v>#REF!</v>
      </c>
      <c r="T39" s="12"/>
      <c r="U39" s="12"/>
      <c r="V39" s="12"/>
      <c r="W39" s="12"/>
      <c r="X39" s="12"/>
      <c r="Y39" s="9"/>
      <c r="Z39" s="9"/>
      <c r="AA39" s="9"/>
      <c r="AB39" s="9"/>
      <c r="AC39" s="9"/>
      <c r="AD39" s="9"/>
      <c r="AE39" s="9"/>
      <c r="AF39" s="9"/>
      <c r="AG39" s="9">
        <f t="shared" si="65"/>
        <v>0</v>
      </c>
      <c r="AH39" s="9">
        <f t="shared" si="66"/>
        <v>0</v>
      </c>
      <c r="AI39" s="9">
        <f t="shared" si="67"/>
        <v>0</v>
      </c>
      <c r="AJ39" s="9">
        <f t="shared" si="12"/>
        <v>0</v>
      </c>
      <c r="AK39" s="9">
        <f t="shared" si="68"/>
        <v>0.86595120928712477</v>
      </c>
      <c r="AL39" s="9">
        <f t="shared" si="69"/>
        <v>-6.5020179098784457E-3</v>
      </c>
      <c r="AM39" s="9">
        <f t="shared" si="70"/>
        <v>-9.2858439177944327E-3</v>
      </c>
      <c r="AN39" s="9">
        <f t="shared" si="16"/>
        <v>0.86602540378443849</v>
      </c>
      <c r="AO39" s="9">
        <f t="shared" si="71"/>
        <v>0.86595120928712477</v>
      </c>
      <c r="AP39" s="9">
        <f t="shared" si="72"/>
        <v>-6.5020179098784457E-3</v>
      </c>
      <c r="AQ39" s="9">
        <f t="shared" si="73"/>
        <v>-9.2858439177944327E-3</v>
      </c>
      <c r="AR39" s="9">
        <f t="shared" si="20"/>
        <v>0.86602540378443849</v>
      </c>
      <c r="AS39" s="9">
        <f t="shared" si="21"/>
        <v>0</v>
      </c>
      <c r="AT39" s="9">
        <f t="shared" si="22"/>
        <v>0</v>
      </c>
      <c r="AU39" s="9">
        <f t="shared" si="23"/>
        <v>0</v>
      </c>
      <c r="AV39" s="9">
        <f t="shared" si="24"/>
        <v>0</v>
      </c>
      <c r="AW39" s="9" t="e">
        <f t="shared" si="74"/>
        <v>#DIV/0!</v>
      </c>
      <c r="AX39" s="9" t="e">
        <f t="shared" si="75"/>
        <v>#DIV/0!</v>
      </c>
      <c r="AY39" s="9" t="e">
        <f t="shared" si="76"/>
        <v>#DIV/0!</v>
      </c>
      <c r="AZ39" s="9" t="e">
        <f t="shared" si="35"/>
        <v>#DIV/0!</v>
      </c>
      <c r="BA39" s="9">
        <v>0</v>
      </c>
      <c r="BB39" s="9">
        <f t="shared" si="77"/>
        <v>-0.8191520442889918</v>
      </c>
      <c r="BC39" s="9">
        <f t="shared" si="78"/>
        <v>0.57357643635104605</v>
      </c>
      <c r="BD39" s="9" t="e">
        <f t="shared" si="36"/>
        <v>#DIV/0!</v>
      </c>
      <c r="BE39" s="9" t="e">
        <f t="shared" si="30"/>
        <v>#DIV/0!</v>
      </c>
      <c r="BF39" s="9" t="e">
        <f t="shared" si="31"/>
        <v>#DIV/0!</v>
      </c>
      <c r="BG39" s="17" t="e">
        <f t="shared" si="37"/>
        <v>#DIV/0!</v>
      </c>
      <c r="BH39" s="9">
        <f t="shared" si="79"/>
        <v>1.7319024185742495</v>
      </c>
      <c r="BI39" s="9">
        <f t="shared" si="79"/>
        <v>-1.3004035819756891E-2</v>
      </c>
      <c r="BJ39" s="9">
        <f t="shared" si="79"/>
        <v>-1.8571687835588865E-2</v>
      </c>
      <c r="BK39" s="9">
        <f t="shared" si="46"/>
        <v>1.732050807568877</v>
      </c>
      <c r="BL39" s="9">
        <f t="shared" si="47"/>
        <v>0.99991432757400711</v>
      </c>
      <c r="BM39" s="9">
        <f t="shared" si="82"/>
        <v>-1.3089595571338463E-2</v>
      </c>
      <c r="BN39" s="9">
        <f t="shared" si="49"/>
        <v>-1.3089969389951495E-2</v>
      </c>
      <c r="BO39" s="9">
        <f t="shared" si="38"/>
        <v>-0.74999999999965761</v>
      </c>
      <c r="BP39" s="9">
        <f t="shared" si="80"/>
        <v>8.2174267390655586E-11</v>
      </c>
    </row>
    <row r="40" spans="1:68">
      <c r="A40" s="8">
        <v>35</v>
      </c>
      <c r="B40" s="9">
        <f t="shared" si="61"/>
        <v>0.6108652381980153</v>
      </c>
      <c r="C40" s="10">
        <f t="shared" si="50"/>
        <v>35</v>
      </c>
      <c r="D40" s="9">
        <f t="shared" si="62"/>
        <v>0.6108652381980153</v>
      </c>
      <c r="E40" s="25">
        <f t="shared" si="81"/>
        <v>89.1</v>
      </c>
      <c r="F40" s="9">
        <f t="shared" si="81"/>
        <v>1.5550883635269477</v>
      </c>
      <c r="G40" s="8">
        <v>4</v>
      </c>
      <c r="H40" s="8">
        <f t="shared" si="0"/>
        <v>1</v>
      </c>
      <c r="I40" s="9">
        <f t="shared" si="1"/>
        <v>1.7453292519943295E-2</v>
      </c>
      <c r="J40" s="9">
        <f t="shared" si="2"/>
        <v>0.86589350392075404</v>
      </c>
      <c r="K40" s="9">
        <f t="shared" si="39"/>
        <v>-8.6691646512070276E-3</v>
      </c>
      <c r="L40" s="9">
        <f t="shared" si="40"/>
        <v>-1.2380850216740517E-2</v>
      </c>
      <c r="M40" s="9"/>
      <c r="N40" s="9"/>
      <c r="O40" s="9"/>
      <c r="P40" s="9"/>
      <c r="Q40" s="9" t="e">
        <f>SIN(#REF!)</f>
        <v>#REF!</v>
      </c>
      <c r="R40" s="9"/>
      <c r="S40" s="12" t="e">
        <f>COS(#REF!)</f>
        <v>#REF!</v>
      </c>
      <c r="T40" s="12"/>
      <c r="U40" s="12"/>
      <c r="V40" s="12"/>
      <c r="W40" s="12"/>
      <c r="X40" s="12"/>
      <c r="Y40" s="9"/>
      <c r="Z40" s="9"/>
      <c r="AA40" s="9"/>
      <c r="AB40" s="9"/>
      <c r="AC40" s="9"/>
      <c r="AD40" s="9"/>
      <c r="AE40" s="9"/>
      <c r="AF40" s="9"/>
      <c r="AG40" s="9">
        <f t="shared" si="65"/>
        <v>0</v>
      </c>
      <c r="AH40" s="9">
        <f t="shared" si="66"/>
        <v>0</v>
      </c>
      <c r="AI40" s="9">
        <f t="shared" si="67"/>
        <v>0</v>
      </c>
      <c r="AJ40" s="9">
        <f t="shared" si="12"/>
        <v>0</v>
      </c>
      <c r="AK40" s="9">
        <f t="shared" si="68"/>
        <v>0.86589350392075404</v>
      </c>
      <c r="AL40" s="9">
        <f t="shared" si="69"/>
        <v>-8.6691646512070276E-3</v>
      </c>
      <c r="AM40" s="9">
        <f t="shared" si="70"/>
        <v>-1.2380850216740517E-2</v>
      </c>
      <c r="AN40" s="9">
        <f t="shared" si="16"/>
        <v>0.8660254037844386</v>
      </c>
      <c r="AO40" s="9">
        <f t="shared" si="71"/>
        <v>0.86589350392075404</v>
      </c>
      <c r="AP40" s="9">
        <f t="shared" si="72"/>
        <v>-8.6691646512070276E-3</v>
      </c>
      <c r="AQ40" s="9">
        <f t="shared" si="73"/>
        <v>-1.2380850216740517E-2</v>
      </c>
      <c r="AR40" s="9">
        <f t="shared" si="20"/>
        <v>0.8660254037844386</v>
      </c>
      <c r="AS40" s="9">
        <f t="shared" si="21"/>
        <v>0</v>
      </c>
      <c r="AT40" s="9">
        <f t="shared" si="22"/>
        <v>0</v>
      </c>
      <c r="AU40" s="9">
        <f t="shared" si="23"/>
        <v>0</v>
      </c>
      <c r="AV40" s="9">
        <f t="shared" si="24"/>
        <v>0</v>
      </c>
      <c r="AW40" s="9" t="e">
        <f t="shared" si="74"/>
        <v>#DIV/0!</v>
      </c>
      <c r="AX40" s="9" t="e">
        <f t="shared" si="75"/>
        <v>#DIV/0!</v>
      </c>
      <c r="AY40" s="9" t="e">
        <f t="shared" si="76"/>
        <v>#DIV/0!</v>
      </c>
      <c r="AZ40" s="9" t="e">
        <f t="shared" si="35"/>
        <v>#DIV/0!</v>
      </c>
      <c r="BA40" s="9">
        <v>0</v>
      </c>
      <c r="BB40" s="9">
        <f t="shared" si="77"/>
        <v>-0.8191520442889918</v>
      </c>
      <c r="BC40" s="9">
        <f t="shared" si="78"/>
        <v>0.57357643635104605</v>
      </c>
      <c r="BD40" s="9" t="e">
        <f t="shared" si="36"/>
        <v>#DIV/0!</v>
      </c>
      <c r="BE40" s="9" t="e">
        <f t="shared" si="30"/>
        <v>#DIV/0!</v>
      </c>
      <c r="BF40" s="9" t="e">
        <f t="shared" si="31"/>
        <v>#DIV/0!</v>
      </c>
      <c r="BG40" s="17" t="e">
        <f t="shared" si="37"/>
        <v>#DIV/0!</v>
      </c>
      <c r="BH40" s="9">
        <f t="shared" si="79"/>
        <v>1.7317870078415081</v>
      </c>
      <c r="BI40" s="9">
        <f t="shared" si="79"/>
        <v>-1.7338329302414055E-2</v>
      </c>
      <c r="BJ40" s="9">
        <f t="shared" si="79"/>
        <v>-2.4761700433481033E-2</v>
      </c>
      <c r="BK40" s="9">
        <f t="shared" si="46"/>
        <v>1.7320508075688772</v>
      </c>
      <c r="BL40" s="9">
        <f t="shared" si="47"/>
        <v>0.99984769515639127</v>
      </c>
      <c r="BM40" s="9">
        <f t="shared" si="82"/>
        <v>-1.7452406437281461E-2</v>
      </c>
      <c r="BN40" s="9">
        <f t="shared" si="49"/>
        <v>-1.7453292519941245E-2</v>
      </c>
      <c r="BO40" s="9">
        <f t="shared" si="38"/>
        <v>-0.99999999999988254</v>
      </c>
      <c r="BP40" s="9">
        <f t="shared" si="80"/>
        <v>2.8190783041281975E-11</v>
      </c>
    </row>
    <row r="41" spans="1:68">
      <c r="A41" s="10">
        <v>35</v>
      </c>
      <c r="B41" s="9">
        <f t="shared" si="61"/>
        <v>0.6108652381980153</v>
      </c>
      <c r="C41" s="10">
        <f t="shared" si="50"/>
        <v>35</v>
      </c>
      <c r="D41" s="9">
        <f t="shared" si="62"/>
        <v>0.6108652381980153</v>
      </c>
      <c r="E41" s="25">
        <f t="shared" si="81"/>
        <v>89.1</v>
      </c>
      <c r="F41" s="9">
        <f t="shared" si="81"/>
        <v>1.5550883635269477</v>
      </c>
      <c r="G41" s="8">
        <v>5</v>
      </c>
      <c r="H41" s="8">
        <f t="shared" si="0"/>
        <v>1.25</v>
      </c>
      <c r="I41" s="9">
        <f t="shared" si="1"/>
        <v>2.1816615649929118E-2</v>
      </c>
      <c r="J41" s="9">
        <f t="shared" si="2"/>
        <v>0.86581931319022709</v>
      </c>
      <c r="K41" s="9">
        <f t="shared" si="39"/>
        <v>-1.0836146344136984E-2</v>
      </c>
      <c r="L41" s="9">
        <f t="shared" si="40"/>
        <v>-1.5475620802145087E-2</v>
      </c>
      <c r="M41" s="9"/>
      <c r="N41" s="9"/>
      <c r="O41" s="9"/>
      <c r="P41" s="9"/>
      <c r="Q41" s="9" t="e">
        <f>SIN(#REF!)</f>
        <v>#REF!</v>
      </c>
      <c r="R41" s="9"/>
      <c r="S41" s="12" t="e">
        <f>COS(#REF!)</f>
        <v>#REF!</v>
      </c>
      <c r="T41" s="12"/>
      <c r="U41" s="12"/>
      <c r="V41" s="12"/>
      <c r="W41" s="12"/>
      <c r="X41" s="12"/>
      <c r="Y41" s="9"/>
      <c r="Z41" s="9"/>
      <c r="AA41" s="9"/>
      <c r="AB41" s="9"/>
      <c r="AC41" s="9"/>
      <c r="AD41" s="9"/>
      <c r="AE41" s="9"/>
      <c r="AF41" s="9"/>
      <c r="AG41" s="9">
        <f t="shared" si="65"/>
        <v>0</v>
      </c>
      <c r="AH41" s="9">
        <f t="shared" si="66"/>
        <v>0</v>
      </c>
      <c r="AI41" s="9">
        <f t="shared" si="67"/>
        <v>0</v>
      </c>
      <c r="AJ41" s="9">
        <f t="shared" si="12"/>
        <v>0</v>
      </c>
      <c r="AK41" s="9">
        <f t="shared" si="68"/>
        <v>0.86581931319022709</v>
      </c>
      <c r="AL41" s="9">
        <f t="shared" si="69"/>
        <v>-1.0836146344136984E-2</v>
      </c>
      <c r="AM41" s="9">
        <f t="shared" si="70"/>
        <v>-1.5475620802145087E-2</v>
      </c>
      <c r="AN41" s="9">
        <f t="shared" si="16"/>
        <v>0.8660254037844386</v>
      </c>
      <c r="AO41" s="9">
        <f t="shared" si="71"/>
        <v>0.86581931319022709</v>
      </c>
      <c r="AP41" s="9">
        <f t="shared" si="72"/>
        <v>-1.0836146344136984E-2</v>
      </c>
      <c r="AQ41" s="9">
        <f t="shared" si="73"/>
        <v>-1.5475620802145087E-2</v>
      </c>
      <c r="AR41" s="9">
        <f t="shared" si="20"/>
        <v>0.8660254037844386</v>
      </c>
      <c r="AS41" s="9">
        <f t="shared" si="21"/>
        <v>0</v>
      </c>
      <c r="AT41" s="9">
        <f t="shared" si="22"/>
        <v>0</v>
      </c>
      <c r="AU41" s="9">
        <f t="shared" si="23"/>
        <v>0</v>
      </c>
      <c r="AV41" s="9">
        <f t="shared" si="24"/>
        <v>0</v>
      </c>
      <c r="AW41" s="9" t="e">
        <f t="shared" si="74"/>
        <v>#DIV/0!</v>
      </c>
      <c r="AX41" s="9" t="e">
        <f t="shared" si="75"/>
        <v>#DIV/0!</v>
      </c>
      <c r="AY41" s="9" t="e">
        <f t="shared" si="76"/>
        <v>#DIV/0!</v>
      </c>
      <c r="AZ41" s="9" t="e">
        <f t="shared" si="35"/>
        <v>#DIV/0!</v>
      </c>
      <c r="BA41" s="9">
        <v>0</v>
      </c>
      <c r="BB41" s="9">
        <f t="shared" si="77"/>
        <v>-0.8191520442889918</v>
      </c>
      <c r="BC41" s="9">
        <f t="shared" si="78"/>
        <v>0.57357643635104605</v>
      </c>
      <c r="BD41" s="9" t="e">
        <f t="shared" si="36"/>
        <v>#DIV/0!</v>
      </c>
      <c r="BE41" s="9" t="e">
        <f t="shared" si="30"/>
        <v>#DIV/0!</v>
      </c>
      <c r="BF41" s="9" t="e">
        <f t="shared" si="31"/>
        <v>#DIV/0!</v>
      </c>
      <c r="BG41" s="17" t="e">
        <f t="shared" si="37"/>
        <v>#DIV/0!</v>
      </c>
      <c r="BH41" s="9">
        <f t="shared" si="79"/>
        <v>1.7316386263804542</v>
      </c>
      <c r="BI41" s="9">
        <f t="shared" si="79"/>
        <v>-2.1672292688273968E-2</v>
      </c>
      <c r="BJ41" s="9">
        <f t="shared" si="79"/>
        <v>-3.0951241604290174E-2</v>
      </c>
      <c r="BK41" s="9">
        <f t="shared" si="46"/>
        <v>1.7320508075688772</v>
      </c>
      <c r="BL41" s="9">
        <f t="shared" si="47"/>
        <v>0.99976202707990902</v>
      </c>
      <c r="BM41" s="9">
        <f t="shared" si="82"/>
        <v>-2.1814885034564527E-2</v>
      </c>
      <c r="BN41" s="9">
        <f t="shared" si="49"/>
        <v>-2.1816615649932525E-2</v>
      </c>
      <c r="BO41" s="9">
        <f t="shared" si="38"/>
        <v>-1.2500000000001952</v>
      </c>
      <c r="BP41" s="9">
        <f t="shared" si="80"/>
        <v>-4.6842529854984605E-11</v>
      </c>
    </row>
    <row r="42" spans="1:68">
      <c r="A42" s="8">
        <v>35</v>
      </c>
      <c r="B42" s="9">
        <f t="shared" si="61"/>
        <v>0.6108652381980153</v>
      </c>
      <c r="C42" s="10">
        <f t="shared" si="50"/>
        <v>35</v>
      </c>
      <c r="D42" s="9">
        <f t="shared" si="62"/>
        <v>0.6108652381980153</v>
      </c>
      <c r="E42" s="25">
        <f t="shared" si="81"/>
        <v>89.1</v>
      </c>
      <c r="F42" s="9">
        <f t="shared" si="81"/>
        <v>1.5550883635269477</v>
      </c>
      <c r="G42" s="8">
        <v>6</v>
      </c>
      <c r="H42" s="8">
        <f t="shared" si="0"/>
        <v>1.5</v>
      </c>
      <c r="I42" s="9">
        <f t="shared" si="1"/>
        <v>2.6179938779914941E-2</v>
      </c>
      <c r="J42" s="9">
        <f t="shared" si="2"/>
        <v>0.86572863850802872</v>
      </c>
      <c r="K42" s="9">
        <f t="shared" si="39"/>
        <v>-1.3002921732460513E-2</v>
      </c>
      <c r="L42" s="9">
        <f t="shared" si="40"/>
        <v>-1.8570096754037205E-2</v>
      </c>
      <c r="M42" s="9"/>
      <c r="N42" s="9"/>
      <c r="O42" s="9"/>
      <c r="P42" s="9"/>
      <c r="Q42" s="9" t="e">
        <f>SIN(#REF!)</f>
        <v>#REF!</v>
      </c>
      <c r="R42" s="9"/>
      <c r="S42" s="12" t="e">
        <f>COS(#REF!)</f>
        <v>#REF!</v>
      </c>
      <c r="T42" s="12"/>
      <c r="U42" s="12"/>
      <c r="V42" s="12"/>
      <c r="W42" s="12"/>
      <c r="X42" s="12"/>
      <c r="Y42" s="9"/>
      <c r="Z42" s="9"/>
      <c r="AA42" s="9"/>
      <c r="AB42" s="9"/>
      <c r="AC42" s="9"/>
      <c r="AD42" s="9"/>
      <c r="AE42" s="9"/>
      <c r="AF42" s="9"/>
      <c r="AG42" s="9">
        <f t="shared" si="65"/>
        <v>0</v>
      </c>
      <c r="AH42" s="9">
        <f t="shared" si="66"/>
        <v>0</v>
      </c>
      <c r="AI42" s="9">
        <f t="shared" si="67"/>
        <v>0</v>
      </c>
      <c r="AJ42" s="9">
        <f t="shared" si="12"/>
        <v>0</v>
      </c>
      <c r="AK42" s="9">
        <f t="shared" si="68"/>
        <v>0.86572863850802872</v>
      </c>
      <c r="AL42" s="9">
        <f t="shared" si="69"/>
        <v>-1.3002921732460513E-2</v>
      </c>
      <c r="AM42" s="9">
        <f t="shared" si="70"/>
        <v>-1.8570096754037205E-2</v>
      </c>
      <c r="AN42" s="9">
        <f t="shared" si="16"/>
        <v>0.8660254037844386</v>
      </c>
      <c r="AO42" s="9">
        <f t="shared" si="71"/>
        <v>0.86572863850802872</v>
      </c>
      <c r="AP42" s="9">
        <f t="shared" si="72"/>
        <v>-1.3002921732460513E-2</v>
      </c>
      <c r="AQ42" s="9">
        <f t="shared" si="73"/>
        <v>-1.8570096754037205E-2</v>
      </c>
      <c r="AR42" s="9">
        <f t="shared" si="20"/>
        <v>0.8660254037844386</v>
      </c>
      <c r="AS42" s="9">
        <f t="shared" si="21"/>
        <v>0</v>
      </c>
      <c r="AT42" s="9">
        <f t="shared" si="22"/>
        <v>0</v>
      </c>
      <c r="AU42" s="9">
        <f t="shared" si="23"/>
        <v>0</v>
      </c>
      <c r="AV42" s="9">
        <f t="shared" si="24"/>
        <v>0</v>
      </c>
      <c r="AW42" s="9" t="e">
        <f t="shared" si="74"/>
        <v>#DIV/0!</v>
      </c>
      <c r="AX42" s="9" t="e">
        <f t="shared" si="75"/>
        <v>#DIV/0!</v>
      </c>
      <c r="AY42" s="9" t="e">
        <f t="shared" si="76"/>
        <v>#DIV/0!</v>
      </c>
      <c r="AZ42" s="9" t="e">
        <f t="shared" si="35"/>
        <v>#DIV/0!</v>
      </c>
      <c r="BA42" s="9">
        <v>0</v>
      </c>
      <c r="BB42" s="9">
        <f t="shared" si="77"/>
        <v>-0.8191520442889918</v>
      </c>
      <c r="BC42" s="9">
        <f t="shared" si="78"/>
        <v>0.57357643635104605</v>
      </c>
      <c r="BD42" s="9" t="e">
        <f t="shared" si="36"/>
        <v>#DIV/0!</v>
      </c>
      <c r="BE42" s="9" t="e">
        <f t="shared" si="30"/>
        <v>#DIV/0!</v>
      </c>
      <c r="BF42" s="9" t="e">
        <f t="shared" si="31"/>
        <v>#DIV/0!</v>
      </c>
      <c r="BG42" s="17" t="e">
        <f t="shared" si="37"/>
        <v>#DIV/0!</v>
      </c>
      <c r="BH42" s="9">
        <f t="shared" si="79"/>
        <v>1.7314572770160574</v>
      </c>
      <c r="BI42" s="9">
        <f t="shared" si="79"/>
        <v>-2.6005843464921026E-2</v>
      </c>
      <c r="BJ42" s="9">
        <f t="shared" si="79"/>
        <v>-3.7140193508074411E-2</v>
      </c>
      <c r="BK42" s="9">
        <f t="shared" si="46"/>
        <v>1.7320508075688772</v>
      </c>
      <c r="BL42" s="9">
        <f t="shared" si="47"/>
        <v>0.99965732497555726</v>
      </c>
      <c r="BM42" s="9">
        <f t="shared" si="82"/>
        <v>-2.6176948307874599E-2</v>
      </c>
      <c r="BN42" s="9">
        <f t="shared" si="49"/>
        <v>-2.6179938779916392E-2</v>
      </c>
      <c r="BO42" s="9">
        <f t="shared" si="38"/>
        <v>-1.500000000000083</v>
      </c>
      <c r="BP42" s="9">
        <f t="shared" si="80"/>
        <v>-1.993072373807081E-11</v>
      </c>
    </row>
    <row r="43" spans="1:68">
      <c r="A43" s="10">
        <v>35</v>
      </c>
      <c r="B43" s="9">
        <f t="shared" si="61"/>
        <v>0.6108652381980153</v>
      </c>
      <c r="C43" s="10">
        <f t="shared" si="50"/>
        <v>35</v>
      </c>
      <c r="D43" s="9">
        <f t="shared" si="62"/>
        <v>0.6108652381980153</v>
      </c>
      <c r="E43" s="25">
        <f t="shared" si="81"/>
        <v>89.1</v>
      </c>
      <c r="F43" s="9">
        <f t="shared" si="81"/>
        <v>1.5550883635269477</v>
      </c>
      <c r="G43" s="8">
        <v>7</v>
      </c>
      <c r="H43" s="8">
        <f t="shared" si="0"/>
        <v>1.75</v>
      </c>
      <c r="I43" s="9">
        <f t="shared" si="1"/>
        <v>3.0543261909900768E-2</v>
      </c>
      <c r="J43" s="9">
        <f t="shared" si="2"/>
        <v>0.86562148160047414</v>
      </c>
      <c r="K43" s="9">
        <f t="shared" si="39"/>
        <v>-1.5169449563897569E-2</v>
      </c>
      <c r="L43" s="9">
        <f t="shared" si="40"/>
        <v>-2.1664219158055352E-2</v>
      </c>
      <c r="M43" s="9"/>
      <c r="N43" s="9"/>
      <c r="O43" s="9"/>
      <c r="P43" s="9"/>
      <c r="Q43" s="9" t="e">
        <f>SIN(#REF!)</f>
        <v>#REF!</v>
      </c>
      <c r="R43" s="9"/>
      <c r="S43" s="12" t="e">
        <f>COS(#REF!)</f>
        <v>#REF!</v>
      </c>
      <c r="T43" s="12"/>
      <c r="U43" s="12"/>
      <c r="V43" s="12"/>
      <c r="W43" s="12"/>
      <c r="X43" s="12"/>
      <c r="Y43" s="9"/>
      <c r="Z43" s="9"/>
      <c r="AA43" s="9"/>
      <c r="AB43" s="9"/>
      <c r="AC43" s="9"/>
      <c r="AD43" s="9"/>
      <c r="AE43" s="9"/>
      <c r="AF43" s="9"/>
      <c r="AG43" s="9">
        <f t="shared" si="65"/>
        <v>0</v>
      </c>
      <c r="AH43" s="9">
        <f t="shared" si="66"/>
        <v>0</v>
      </c>
      <c r="AI43" s="9">
        <f t="shared" si="67"/>
        <v>0</v>
      </c>
      <c r="AJ43" s="9">
        <f t="shared" si="12"/>
        <v>0</v>
      </c>
      <c r="AK43" s="9">
        <f t="shared" si="68"/>
        <v>0.86562148160047414</v>
      </c>
      <c r="AL43" s="9">
        <f t="shared" si="69"/>
        <v>-1.5169449563897569E-2</v>
      </c>
      <c r="AM43" s="9">
        <f t="shared" si="70"/>
        <v>-2.1664219158055352E-2</v>
      </c>
      <c r="AN43" s="9">
        <f t="shared" si="16"/>
        <v>0.8660254037844386</v>
      </c>
      <c r="AO43" s="9">
        <f t="shared" si="71"/>
        <v>0.86562148160047414</v>
      </c>
      <c r="AP43" s="9">
        <f t="shared" si="72"/>
        <v>-1.5169449563897569E-2</v>
      </c>
      <c r="AQ43" s="9">
        <f t="shared" si="73"/>
        <v>-2.1664219158055352E-2</v>
      </c>
      <c r="AR43" s="9">
        <f t="shared" si="20"/>
        <v>0.8660254037844386</v>
      </c>
      <c r="AS43" s="9">
        <f t="shared" si="21"/>
        <v>0</v>
      </c>
      <c r="AT43" s="9">
        <f t="shared" si="22"/>
        <v>0</v>
      </c>
      <c r="AU43" s="9">
        <f t="shared" si="23"/>
        <v>0</v>
      </c>
      <c r="AV43" s="9">
        <f t="shared" si="24"/>
        <v>0</v>
      </c>
      <c r="AW43" s="9" t="e">
        <f t="shared" si="74"/>
        <v>#DIV/0!</v>
      </c>
      <c r="AX43" s="9" t="e">
        <f t="shared" si="75"/>
        <v>#DIV/0!</v>
      </c>
      <c r="AY43" s="9" t="e">
        <f t="shared" si="76"/>
        <v>#DIV/0!</v>
      </c>
      <c r="AZ43" s="9" t="e">
        <f t="shared" si="35"/>
        <v>#DIV/0!</v>
      </c>
      <c r="BA43" s="9">
        <v>0</v>
      </c>
      <c r="BB43" s="9">
        <f t="shared" si="77"/>
        <v>-0.8191520442889918</v>
      </c>
      <c r="BC43" s="9">
        <f t="shared" si="78"/>
        <v>0.57357643635104605</v>
      </c>
      <c r="BD43" s="9" t="e">
        <f t="shared" si="36"/>
        <v>#DIV/0!</v>
      </c>
      <c r="BE43" s="9" t="e">
        <f t="shared" si="30"/>
        <v>#DIV/0!</v>
      </c>
      <c r="BF43" s="9" t="e">
        <f t="shared" si="31"/>
        <v>#DIV/0!</v>
      </c>
      <c r="BG43" s="17" t="e">
        <f t="shared" si="37"/>
        <v>#DIV/0!</v>
      </c>
      <c r="BH43" s="9">
        <f t="shared" si="79"/>
        <v>1.7312429632009483</v>
      </c>
      <c r="BI43" s="9">
        <f t="shared" si="79"/>
        <v>-3.0338899127795138E-2</v>
      </c>
      <c r="BJ43" s="9">
        <f t="shared" si="79"/>
        <v>-4.3328438316110704E-2</v>
      </c>
      <c r="BK43" s="9">
        <f t="shared" si="46"/>
        <v>1.7320508075688772</v>
      </c>
      <c r="BL43" s="9">
        <f t="shared" si="47"/>
        <v>0.99953359083671289</v>
      </c>
      <c r="BM43" s="9">
        <f t="shared" si="82"/>
        <v>-3.0538513209824918E-2</v>
      </c>
      <c r="BN43" s="9">
        <f t="shared" si="49"/>
        <v>-3.0543261909903027E-2</v>
      </c>
      <c r="BO43" s="9">
        <f t="shared" si="38"/>
        <v>-1.7500000000001295</v>
      </c>
      <c r="BP43" s="9">
        <f t="shared" si="80"/>
        <v>-3.1068481121110381E-11</v>
      </c>
    </row>
    <row r="44" spans="1:68">
      <c r="A44" s="8">
        <v>35</v>
      </c>
      <c r="B44" s="9">
        <f t="shared" si="61"/>
        <v>0.6108652381980153</v>
      </c>
      <c r="C44" s="10">
        <f t="shared" si="50"/>
        <v>35</v>
      </c>
      <c r="D44" s="9">
        <f t="shared" si="62"/>
        <v>0.6108652381980153</v>
      </c>
      <c r="E44" s="25">
        <f t="shared" si="81"/>
        <v>89.1</v>
      </c>
      <c r="F44" s="9">
        <f t="shared" si="81"/>
        <v>1.5550883635269477</v>
      </c>
      <c r="G44" s="8">
        <v>8</v>
      </c>
      <c r="H44" s="8">
        <f t="shared" si="0"/>
        <v>2</v>
      </c>
      <c r="I44" s="9">
        <f t="shared" si="1"/>
        <v>3.4906585039886591E-2</v>
      </c>
      <c r="J44" s="9">
        <f t="shared" si="2"/>
        <v>0.86549784450767642</v>
      </c>
      <c r="K44" s="9">
        <f t="shared" si="39"/>
        <v>-1.7335688590881214E-2</v>
      </c>
      <c r="L44" s="9">
        <f t="shared" si="40"/>
        <v>-2.4757929106569026E-2</v>
      </c>
      <c r="M44" s="9"/>
      <c r="N44" s="9"/>
      <c r="O44" s="9"/>
      <c r="P44" s="9"/>
      <c r="Q44" s="9" t="e">
        <f>SIN(#REF!)</f>
        <v>#REF!</v>
      </c>
      <c r="R44" s="9"/>
      <c r="S44" s="12" t="e">
        <f>COS(#REF!)</f>
        <v>#REF!</v>
      </c>
      <c r="T44" s="12"/>
      <c r="U44" s="12"/>
      <c r="V44" s="12"/>
      <c r="W44" s="12"/>
      <c r="X44" s="12"/>
      <c r="Y44" s="9"/>
      <c r="Z44" s="9"/>
      <c r="AA44" s="9"/>
      <c r="AB44" s="9"/>
      <c r="AC44" s="9"/>
      <c r="AD44" s="9"/>
      <c r="AE44" s="9"/>
      <c r="AF44" s="9"/>
      <c r="AG44" s="9">
        <f t="shared" si="65"/>
        <v>0</v>
      </c>
      <c r="AH44" s="9">
        <f t="shared" si="66"/>
        <v>0</v>
      </c>
      <c r="AI44" s="9">
        <f t="shared" si="67"/>
        <v>0</v>
      </c>
      <c r="AJ44" s="9">
        <f t="shared" si="12"/>
        <v>0</v>
      </c>
      <c r="AK44" s="9">
        <f t="shared" si="68"/>
        <v>0.86549784450767642</v>
      </c>
      <c r="AL44" s="9">
        <f t="shared" si="69"/>
        <v>-1.7335688590881214E-2</v>
      </c>
      <c r="AM44" s="9">
        <f t="shared" si="70"/>
        <v>-2.4757929106569026E-2</v>
      </c>
      <c r="AN44" s="9">
        <f t="shared" si="16"/>
        <v>0.8660254037844386</v>
      </c>
      <c r="AO44" s="9">
        <f t="shared" si="71"/>
        <v>0.86549784450767642</v>
      </c>
      <c r="AP44" s="9">
        <f t="shared" si="72"/>
        <v>-1.7335688590881214E-2</v>
      </c>
      <c r="AQ44" s="9">
        <f t="shared" si="73"/>
        <v>-2.4757929106569026E-2</v>
      </c>
      <c r="AR44" s="9">
        <f t="shared" si="20"/>
        <v>0.8660254037844386</v>
      </c>
      <c r="AS44" s="9">
        <f t="shared" si="21"/>
        <v>0</v>
      </c>
      <c r="AT44" s="9">
        <f t="shared" si="22"/>
        <v>0</v>
      </c>
      <c r="AU44" s="9">
        <f t="shared" si="23"/>
        <v>0</v>
      </c>
      <c r="AV44" s="9">
        <f t="shared" si="24"/>
        <v>0</v>
      </c>
      <c r="AW44" s="9" t="e">
        <f t="shared" si="74"/>
        <v>#DIV/0!</v>
      </c>
      <c r="AX44" s="9" t="e">
        <f t="shared" si="75"/>
        <v>#DIV/0!</v>
      </c>
      <c r="AY44" s="9" t="e">
        <f t="shared" si="76"/>
        <v>#DIV/0!</v>
      </c>
      <c r="AZ44" s="9" t="e">
        <f t="shared" si="35"/>
        <v>#DIV/0!</v>
      </c>
      <c r="BA44" s="9">
        <v>0</v>
      </c>
      <c r="BB44" s="9">
        <f t="shared" si="77"/>
        <v>-0.8191520442889918</v>
      </c>
      <c r="BC44" s="9">
        <f t="shared" si="78"/>
        <v>0.57357643635104605</v>
      </c>
      <c r="BD44" s="9" t="e">
        <f t="shared" si="36"/>
        <v>#DIV/0!</v>
      </c>
      <c r="BE44" s="9" t="e">
        <f t="shared" si="30"/>
        <v>#DIV/0!</v>
      </c>
      <c r="BF44" s="9" t="e">
        <f t="shared" si="31"/>
        <v>#DIV/0!</v>
      </c>
      <c r="BG44" s="17" t="e">
        <f t="shared" si="37"/>
        <v>#DIV/0!</v>
      </c>
      <c r="BH44" s="9">
        <f t="shared" si="79"/>
        <v>1.7309956890153528</v>
      </c>
      <c r="BI44" s="9">
        <f t="shared" si="79"/>
        <v>-3.4671377181762428E-2</v>
      </c>
      <c r="BJ44" s="9">
        <f t="shared" si="79"/>
        <v>-4.9515858213138052E-2</v>
      </c>
      <c r="BK44" s="9">
        <f t="shared" si="46"/>
        <v>1.7320508075688772</v>
      </c>
      <c r="BL44" s="9">
        <f t="shared" si="47"/>
        <v>0.99939082701909576</v>
      </c>
      <c r="BM44" s="9">
        <f t="shared" si="82"/>
        <v>-3.4899496702499741E-2</v>
      </c>
      <c r="BN44" s="9">
        <f t="shared" si="49"/>
        <v>-3.4906585039885356E-2</v>
      </c>
      <c r="BO44" s="9">
        <f t="shared" si="38"/>
        <v>-1.9999999999999294</v>
      </c>
      <c r="BP44" s="9">
        <f t="shared" si="80"/>
        <v>1.6946444247878389E-11</v>
      </c>
    </row>
    <row r="45" spans="1:68">
      <c r="A45" s="10">
        <v>35</v>
      </c>
      <c r="B45" s="9">
        <f t="shared" si="61"/>
        <v>0.6108652381980153</v>
      </c>
      <c r="C45" s="10">
        <f t="shared" si="50"/>
        <v>35</v>
      </c>
      <c r="D45" s="9">
        <f t="shared" si="62"/>
        <v>0.6108652381980153</v>
      </c>
      <c r="E45" s="25">
        <f t="shared" si="81"/>
        <v>89.1</v>
      </c>
      <c r="F45" s="9">
        <f t="shared" si="81"/>
        <v>1.5550883635269477</v>
      </c>
      <c r="G45" s="8">
        <v>9</v>
      </c>
      <c r="H45" s="8">
        <f t="shared" si="0"/>
        <v>2.25</v>
      </c>
      <c r="I45" s="9">
        <f t="shared" si="1"/>
        <v>3.9269908169872414E-2</v>
      </c>
      <c r="J45" s="9">
        <f t="shared" si="2"/>
        <v>0.86535772958350743</v>
      </c>
      <c r="K45" s="9">
        <f t="shared" si="39"/>
        <v>-1.9501597571342951E-2</v>
      </c>
      <c r="L45" s="9">
        <f t="shared" si="40"/>
        <v>-2.7851167699800297E-2</v>
      </c>
      <c r="M45" s="9"/>
      <c r="N45" s="9"/>
      <c r="O45" s="9"/>
      <c r="P45" s="9"/>
      <c r="Q45" s="9" t="e">
        <f>SIN(#REF!)</f>
        <v>#REF!</v>
      </c>
      <c r="R45" s="9"/>
      <c r="S45" s="12" t="e">
        <f>COS(#REF!)</f>
        <v>#REF!</v>
      </c>
      <c r="T45" s="12"/>
      <c r="U45" s="12"/>
      <c r="V45" s="12"/>
      <c r="W45" s="12"/>
      <c r="X45" s="12"/>
      <c r="Y45" s="9"/>
      <c r="Z45" s="9"/>
      <c r="AA45" s="9"/>
      <c r="AB45" s="9"/>
      <c r="AC45" s="9"/>
      <c r="AD45" s="9"/>
      <c r="AE45" s="9"/>
      <c r="AF45" s="9"/>
      <c r="AG45" s="9">
        <f t="shared" si="65"/>
        <v>0</v>
      </c>
      <c r="AH45" s="9">
        <f t="shared" si="66"/>
        <v>0</v>
      </c>
      <c r="AI45" s="9">
        <f t="shared" si="67"/>
        <v>0</v>
      </c>
      <c r="AJ45" s="9">
        <f t="shared" si="12"/>
        <v>0</v>
      </c>
      <c r="AK45" s="9">
        <f t="shared" si="68"/>
        <v>0.86535772958350743</v>
      </c>
      <c r="AL45" s="9">
        <f t="shared" si="69"/>
        <v>-1.9501597571342951E-2</v>
      </c>
      <c r="AM45" s="9">
        <f t="shared" si="70"/>
        <v>-2.7851167699800297E-2</v>
      </c>
      <c r="AN45" s="9">
        <f t="shared" si="16"/>
        <v>0.8660254037844386</v>
      </c>
      <c r="AO45" s="9">
        <f t="shared" si="71"/>
        <v>0.86535772958350743</v>
      </c>
      <c r="AP45" s="9">
        <f t="shared" si="72"/>
        <v>-1.9501597571342951E-2</v>
      </c>
      <c r="AQ45" s="9">
        <f t="shared" si="73"/>
        <v>-2.7851167699800297E-2</v>
      </c>
      <c r="AR45" s="9">
        <f t="shared" si="20"/>
        <v>0.8660254037844386</v>
      </c>
      <c r="AS45" s="9">
        <f t="shared" si="21"/>
        <v>0</v>
      </c>
      <c r="AT45" s="9">
        <f t="shared" si="22"/>
        <v>0</v>
      </c>
      <c r="AU45" s="9">
        <f t="shared" si="23"/>
        <v>0</v>
      </c>
      <c r="AV45" s="9">
        <f t="shared" si="24"/>
        <v>0</v>
      </c>
      <c r="AW45" s="9" t="e">
        <f t="shared" si="74"/>
        <v>#DIV/0!</v>
      </c>
      <c r="AX45" s="9" t="e">
        <f t="shared" si="75"/>
        <v>#DIV/0!</v>
      </c>
      <c r="AY45" s="9" t="e">
        <f t="shared" si="76"/>
        <v>#DIV/0!</v>
      </c>
      <c r="AZ45" s="9" t="e">
        <f t="shared" si="35"/>
        <v>#DIV/0!</v>
      </c>
      <c r="BA45" s="9">
        <v>0</v>
      </c>
      <c r="BB45" s="9">
        <f t="shared" si="77"/>
        <v>-0.8191520442889918</v>
      </c>
      <c r="BC45" s="9">
        <f t="shared" si="78"/>
        <v>0.57357643635104605</v>
      </c>
      <c r="BD45" s="9" t="e">
        <f t="shared" si="36"/>
        <v>#DIV/0!</v>
      </c>
      <c r="BE45" s="9" t="e">
        <f t="shared" si="30"/>
        <v>#DIV/0!</v>
      </c>
      <c r="BF45" s="9" t="e">
        <f t="shared" si="31"/>
        <v>#DIV/0!</v>
      </c>
      <c r="BG45" s="17" t="e">
        <f t="shared" si="37"/>
        <v>#DIV/0!</v>
      </c>
      <c r="BH45" s="9">
        <f t="shared" si="79"/>
        <v>1.7307154591670149</v>
      </c>
      <c r="BI45" s="9">
        <f t="shared" si="79"/>
        <v>-3.9003195142685902E-2</v>
      </c>
      <c r="BJ45" s="9">
        <f t="shared" si="79"/>
        <v>-5.5702335399600594E-2</v>
      </c>
      <c r="BK45" s="9">
        <f t="shared" si="46"/>
        <v>1.7320508075688772</v>
      </c>
      <c r="BL45" s="9">
        <f t="shared" si="47"/>
        <v>0.99922903624072279</v>
      </c>
      <c r="BM45" s="9">
        <f t="shared" si="82"/>
        <v>-3.9259815759072225E-2</v>
      </c>
      <c r="BN45" s="9">
        <f t="shared" si="49"/>
        <v>-3.9269908169876029E-2</v>
      </c>
      <c r="BO45" s="9">
        <f t="shared" si="38"/>
        <v>-2.2500000000002074</v>
      </c>
      <c r="BP45" s="9">
        <f t="shared" si="80"/>
        <v>-4.9773518639995018E-11</v>
      </c>
    </row>
    <row r="46" spans="1:68">
      <c r="A46" s="8">
        <v>35</v>
      </c>
      <c r="B46" s="9">
        <f t="shared" si="61"/>
        <v>0.6108652381980153</v>
      </c>
      <c r="C46" s="10">
        <f t="shared" si="50"/>
        <v>35</v>
      </c>
      <c r="D46" s="9">
        <f t="shared" si="62"/>
        <v>0.6108652381980153</v>
      </c>
      <c r="E46" s="25">
        <f t="shared" si="81"/>
        <v>89.1</v>
      </c>
      <c r="F46" s="9">
        <f t="shared" si="81"/>
        <v>1.5550883635269477</v>
      </c>
      <c r="G46" s="8">
        <v>10</v>
      </c>
      <c r="H46" s="8">
        <f t="shared" si="0"/>
        <v>2.5</v>
      </c>
      <c r="I46" s="9">
        <f t="shared" si="1"/>
        <v>4.3633231299858237E-2</v>
      </c>
      <c r="J46" s="9">
        <f t="shared" si="2"/>
        <v>0.86520113949555366</v>
      </c>
      <c r="K46" s="9">
        <f t="shared" si="39"/>
        <v>-2.1667135269497872E-2</v>
      </c>
      <c r="L46" s="9">
        <f t="shared" si="40"/>
        <v>-3.0943876046945158E-2</v>
      </c>
      <c r="M46" s="9"/>
      <c r="N46" s="9"/>
      <c r="O46" s="9"/>
      <c r="P46" s="9"/>
      <c r="Q46" s="9" t="e">
        <f>SIN(#REF!)</f>
        <v>#REF!</v>
      </c>
      <c r="R46" s="9"/>
      <c r="S46" s="12" t="e">
        <f>COS(#REF!)</f>
        <v>#REF!</v>
      </c>
      <c r="T46" s="12"/>
      <c r="U46" s="12"/>
      <c r="V46" s="12"/>
      <c r="W46" s="12"/>
      <c r="X46" s="12"/>
      <c r="Y46" s="9"/>
      <c r="Z46" s="9"/>
      <c r="AA46" s="9"/>
      <c r="AB46" s="9"/>
      <c r="AC46" s="9"/>
      <c r="AD46" s="9"/>
      <c r="AE46" s="9"/>
      <c r="AF46" s="9"/>
      <c r="AG46" s="9">
        <f t="shared" si="65"/>
        <v>0</v>
      </c>
      <c r="AH46" s="9">
        <f t="shared" si="66"/>
        <v>0</v>
      </c>
      <c r="AI46" s="9">
        <f t="shared" si="67"/>
        <v>0</v>
      </c>
      <c r="AJ46" s="9">
        <f t="shared" si="12"/>
        <v>0</v>
      </c>
      <c r="AK46" s="9">
        <f t="shared" si="68"/>
        <v>0.86520113949555366</v>
      </c>
      <c r="AL46" s="9">
        <f t="shared" si="69"/>
        <v>-2.1667135269497872E-2</v>
      </c>
      <c r="AM46" s="9">
        <f t="shared" si="70"/>
        <v>-3.0943876046945158E-2</v>
      </c>
      <c r="AN46" s="9">
        <f t="shared" si="16"/>
        <v>0.8660254037844386</v>
      </c>
      <c r="AO46" s="9">
        <f t="shared" si="71"/>
        <v>0.86520113949555366</v>
      </c>
      <c r="AP46" s="9">
        <f t="shared" si="72"/>
        <v>-2.1667135269497872E-2</v>
      </c>
      <c r="AQ46" s="9">
        <f t="shared" si="73"/>
        <v>-3.0943876046945158E-2</v>
      </c>
      <c r="AR46" s="9">
        <f t="shared" si="20"/>
        <v>0.8660254037844386</v>
      </c>
      <c r="AS46" s="9">
        <f t="shared" si="21"/>
        <v>0</v>
      </c>
      <c r="AT46" s="9">
        <f t="shared" si="22"/>
        <v>0</v>
      </c>
      <c r="AU46" s="9">
        <f t="shared" si="23"/>
        <v>0</v>
      </c>
      <c r="AV46" s="9">
        <f t="shared" si="24"/>
        <v>0</v>
      </c>
      <c r="AW46" s="9" t="e">
        <f t="shared" si="74"/>
        <v>#DIV/0!</v>
      </c>
      <c r="AX46" s="9" t="e">
        <f t="shared" si="75"/>
        <v>#DIV/0!</v>
      </c>
      <c r="AY46" s="9" t="e">
        <f t="shared" si="76"/>
        <v>#DIV/0!</v>
      </c>
      <c r="AZ46" s="9" t="e">
        <f t="shared" si="35"/>
        <v>#DIV/0!</v>
      </c>
      <c r="BA46" s="9">
        <v>0</v>
      </c>
      <c r="BB46" s="9">
        <f t="shared" si="77"/>
        <v>-0.8191520442889918</v>
      </c>
      <c r="BC46" s="9">
        <f t="shared" si="78"/>
        <v>0.57357643635104605</v>
      </c>
      <c r="BD46" s="9" t="e">
        <f t="shared" si="36"/>
        <v>#DIV/0!</v>
      </c>
      <c r="BE46" s="9" t="e">
        <f t="shared" si="30"/>
        <v>#DIV/0!</v>
      </c>
      <c r="BF46" s="9" t="e">
        <f t="shared" si="31"/>
        <v>#DIV/0!</v>
      </c>
      <c r="BG46" s="17" t="e">
        <f t="shared" si="37"/>
        <v>#DIV/0!</v>
      </c>
      <c r="BH46" s="9">
        <f t="shared" si="79"/>
        <v>1.7304022789911073</v>
      </c>
      <c r="BI46" s="9">
        <f t="shared" si="79"/>
        <v>-4.3334270538995745E-2</v>
      </c>
      <c r="BJ46" s="9">
        <f t="shared" si="79"/>
        <v>-6.1887752093890316E-2</v>
      </c>
      <c r="BK46" s="9">
        <f t="shared" si="46"/>
        <v>1.7320508075688772</v>
      </c>
      <c r="BL46" s="9">
        <f t="shared" si="47"/>
        <v>0.9990482215818578</v>
      </c>
      <c r="BM46" s="9">
        <f t="shared" si="82"/>
        <v>-4.3619387365334654E-2</v>
      </c>
      <c r="BN46" s="9">
        <f t="shared" si="49"/>
        <v>-4.3633231299856891E-2</v>
      </c>
      <c r="BO46" s="9">
        <f t="shared" si="38"/>
        <v>-2.4999999999999227</v>
      </c>
      <c r="BP46" s="9">
        <f t="shared" si="80"/>
        <v>1.8545165403338615E-11</v>
      </c>
    </row>
    <row r="47" spans="1:68">
      <c r="A47" s="10">
        <v>35</v>
      </c>
      <c r="B47" s="9">
        <f t="shared" si="61"/>
        <v>0.6108652381980153</v>
      </c>
      <c r="C47" s="10">
        <f t="shared" si="50"/>
        <v>35</v>
      </c>
      <c r="D47" s="9">
        <f t="shared" si="62"/>
        <v>0.6108652381980153</v>
      </c>
      <c r="E47" s="25">
        <f t="shared" si="81"/>
        <v>89.1</v>
      </c>
      <c r="F47" s="9">
        <f t="shared" si="81"/>
        <v>1.5550883635269477</v>
      </c>
      <c r="G47" s="8">
        <v>11</v>
      </c>
      <c r="H47" s="8">
        <f t="shared" si="0"/>
        <v>2.75</v>
      </c>
      <c r="I47" s="9">
        <f t="shared" si="1"/>
        <v>4.799655442984406E-2</v>
      </c>
      <c r="J47" s="9">
        <f t="shared" si="2"/>
        <v>0.86502807722506436</v>
      </c>
      <c r="K47" s="9">
        <f t="shared" si="39"/>
        <v>-2.3832260456629766E-2</v>
      </c>
      <c r="L47" s="9">
        <f t="shared" si="40"/>
        <v>-3.4035995267294721E-2</v>
      </c>
      <c r="M47" s="9"/>
      <c r="N47" s="9"/>
      <c r="O47" s="9"/>
      <c r="P47" s="9"/>
      <c r="Q47" s="9" t="e">
        <f>SIN(#REF!)</f>
        <v>#REF!</v>
      </c>
      <c r="R47" s="9"/>
      <c r="S47" s="12" t="e">
        <f>COS(#REF!)</f>
        <v>#REF!</v>
      </c>
      <c r="T47" s="12"/>
      <c r="U47" s="12"/>
      <c r="V47" s="12"/>
      <c r="W47" s="12"/>
      <c r="X47" s="12"/>
      <c r="Y47" s="9"/>
      <c r="Z47" s="9"/>
      <c r="AA47" s="9"/>
      <c r="AB47" s="9"/>
      <c r="AC47" s="9"/>
      <c r="AD47" s="9"/>
      <c r="AE47" s="9"/>
      <c r="AF47" s="9"/>
      <c r="AG47" s="9">
        <f t="shared" si="65"/>
        <v>0</v>
      </c>
      <c r="AH47" s="9">
        <f t="shared" si="66"/>
        <v>0</v>
      </c>
      <c r="AI47" s="9">
        <f t="shared" si="67"/>
        <v>0</v>
      </c>
      <c r="AJ47" s="9">
        <f t="shared" si="12"/>
        <v>0</v>
      </c>
      <c r="AK47" s="9">
        <f t="shared" si="68"/>
        <v>0.86502807722506436</v>
      </c>
      <c r="AL47" s="9">
        <f t="shared" si="69"/>
        <v>-2.3832260456629766E-2</v>
      </c>
      <c r="AM47" s="9">
        <f t="shared" si="70"/>
        <v>-3.4035995267294721E-2</v>
      </c>
      <c r="AN47" s="9">
        <f t="shared" si="16"/>
        <v>0.8660254037844386</v>
      </c>
      <c r="AO47" s="9">
        <f t="shared" si="71"/>
        <v>0.86502807722506436</v>
      </c>
      <c r="AP47" s="9">
        <f t="shared" si="72"/>
        <v>-2.3832260456629766E-2</v>
      </c>
      <c r="AQ47" s="9">
        <f t="shared" si="73"/>
        <v>-3.4035995267294721E-2</v>
      </c>
      <c r="AR47" s="9">
        <f t="shared" si="20"/>
        <v>0.8660254037844386</v>
      </c>
      <c r="AS47" s="9">
        <f t="shared" si="21"/>
        <v>0</v>
      </c>
      <c r="AT47" s="9">
        <f t="shared" si="22"/>
        <v>0</v>
      </c>
      <c r="AU47" s="9">
        <f t="shared" si="23"/>
        <v>0</v>
      </c>
      <c r="AV47" s="9">
        <f t="shared" si="24"/>
        <v>0</v>
      </c>
      <c r="AW47" s="9" t="e">
        <f t="shared" si="74"/>
        <v>#DIV/0!</v>
      </c>
      <c r="AX47" s="9" t="e">
        <f t="shared" si="75"/>
        <v>#DIV/0!</v>
      </c>
      <c r="AY47" s="9" t="e">
        <f t="shared" si="76"/>
        <v>#DIV/0!</v>
      </c>
      <c r="AZ47" s="9" t="e">
        <f t="shared" si="35"/>
        <v>#DIV/0!</v>
      </c>
      <c r="BA47" s="9">
        <v>0</v>
      </c>
      <c r="BB47" s="9">
        <f t="shared" si="77"/>
        <v>-0.8191520442889918</v>
      </c>
      <c r="BC47" s="9">
        <f t="shared" si="78"/>
        <v>0.57357643635104605</v>
      </c>
      <c r="BD47" s="9" t="e">
        <f t="shared" si="36"/>
        <v>#DIV/0!</v>
      </c>
      <c r="BE47" s="9" t="e">
        <f t="shared" si="30"/>
        <v>#DIV/0!</v>
      </c>
      <c r="BF47" s="9" t="e">
        <f t="shared" si="31"/>
        <v>#DIV/0!</v>
      </c>
      <c r="BG47" s="17" t="e">
        <f t="shared" si="37"/>
        <v>#DIV/0!</v>
      </c>
      <c r="BH47" s="9">
        <f t="shared" si="79"/>
        <v>1.7300561544501287</v>
      </c>
      <c r="BI47" s="9">
        <f t="shared" si="79"/>
        <v>-4.7664520913259532E-2</v>
      </c>
      <c r="BJ47" s="9">
        <f t="shared" si="79"/>
        <v>-6.8071990534589441E-2</v>
      </c>
      <c r="BK47" s="9">
        <f t="shared" si="46"/>
        <v>1.7320508075688772</v>
      </c>
      <c r="BL47" s="9">
        <f t="shared" si="47"/>
        <v>0.99884838648495067</v>
      </c>
      <c r="BM47" s="9">
        <f t="shared" si="82"/>
        <v>-4.7978128521343699E-2</v>
      </c>
      <c r="BN47" s="9">
        <f t="shared" si="49"/>
        <v>-4.7996554429843817E-2</v>
      </c>
      <c r="BO47" s="9">
        <f t="shared" si="38"/>
        <v>-2.7499999999999862</v>
      </c>
      <c r="BP47" s="9">
        <f t="shared" si="80"/>
        <v>3.3040237212844659E-12</v>
      </c>
    </row>
    <row r="48" spans="1:68">
      <c r="A48" s="8">
        <v>35</v>
      </c>
      <c r="B48" s="9">
        <f t="shared" si="61"/>
        <v>0.6108652381980153</v>
      </c>
      <c r="C48" s="10">
        <f t="shared" si="50"/>
        <v>35</v>
      </c>
      <c r="D48" s="9">
        <f t="shared" si="62"/>
        <v>0.6108652381980153</v>
      </c>
      <c r="E48" s="25">
        <f t="shared" si="81"/>
        <v>89.1</v>
      </c>
      <c r="F48" s="9">
        <f t="shared" si="81"/>
        <v>1.5550883635269477</v>
      </c>
      <c r="G48" s="8">
        <v>12</v>
      </c>
      <c r="H48" s="8">
        <f t="shared" si="0"/>
        <v>3</v>
      </c>
      <c r="I48" s="9">
        <f t="shared" si="1"/>
        <v>5.2359877559829883E-2</v>
      </c>
      <c r="J48" s="9">
        <f t="shared" si="2"/>
        <v>0.86483854606689581</v>
      </c>
      <c r="K48" s="9">
        <f t="shared" si="39"/>
        <v>-2.5996931911876034E-2</v>
      </c>
      <c r="L48" s="9">
        <f t="shared" si="40"/>
        <v>-3.7127466491356231E-2</v>
      </c>
      <c r="M48" s="9"/>
      <c r="N48" s="9"/>
      <c r="O48" s="9"/>
      <c r="P48" s="9"/>
      <c r="Q48" s="9" t="e">
        <f>SIN(#REF!)</f>
        <v>#REF!</v>
      </c>
      <c r="R48" s="9"/>
      <c r="S48" s="12" t="e">
        <f>COS(#REF!)</f>
        <v>#REF!</v>
      </c>
      <c r="T48" s="12"/>
      <c r="U48" s="12"/>
      <c r="V48" s="12"/>
      <c r="W48" s="12"/>
      <c r="X48" s="12"/>
      <c r="Y48" s="9"/>
      <c r="Z48" s="9"/>
      <c r="AA48" s="9"/>
      <c r="AB48" s="9"/>
      <c r="AC48" s="9"/>
      <c r="AD48" s="9"/>
      <c r="AE48" s="9"/>
      <c r="AF48" s="9"/>
      <c r="AG48" s="9">
        <f t="shared" si="65"/>
        <v>0</v>
      </c>
      <c r="AH48" s="9">
        <f t="shared" si="66"/>
        <v>0</v>
      </c>
      <c r="AI48" s="9">
        <f t="shared" si="67"/>
        <v>0</v>
      </c>
      <c r="AJ48" s="9">
        <f t="shared" si="12"/>
        <v>0</v>
      </c>
      <c r="AK48" s="9">
        <f t="shared" si="68"/>
        <v>0.86483854606689581</v>
      </c>
      <c r="AL48" s="9">
        <f t="shared" si="69"/>
        <v>-2.5996931911876034E-2</v>
      </c>
      <c r="AM48" s="9">
        <f t="shared" si="70"/>
        <v>-3.7127466491356231E-2</v>
      </c>
      <c r="AN48" s="9">
        <f t="shared" si="16"/>
        <v>0.86602540378443849</v>
      </c>
      <c r="AO48" s="9">
        <f t="shared" si="71"/>
        <v>0.86483854606689581</v>
      </c>
      <c r="AP48" s="9">
        <f t="shared" si="72"/>
        <v>-2.5996931911876034E-2</v>
      </c>
      <c r="AQ48" s="9">
        <f t="shared" si="73"/>
        <v>-3.7127466491356231E-2</v>
      </c>
      <c r="AR48" s="9">
        <f t="shared" si="20"/>
        <v>0.86602540378443849</v>
      </c>
      <c r="AS48" s="9">
        <f t="shared" si="21"/>
        <v>0</v>
      </c>
      <c r="AT48" s="9">
        <f t="shared" si="22"/>
        <v>0</v>
      </c>
      <c r="AU48" s="9">
        <f t="shared" si="23"/>
        <v>0</v>
      </c>
      <c r="AV48" s="9">
        <f t="shared" si="24"/>
        <v>0</v>
      </c>
      <c r="AW48" s="9" t="e">
        <f t="shared" si="74"/>
        <v>#DIV/0!</v>
      </c>
      <c r="AX48" s="9" t="e">
        <f t="shared" si="75"/>
        <v>#DIV/0!</v>
      </c>
      <c r="AY48" s="9" t="e">
        <f t="shared" si="76"/>
        <v>#DIV/0!</v>
      </c>
      <c r="AZ48" s="9" t="e">
        <f t="shared" si="35"/>
        <v>#DIV/0!</v>
      </c>
      <c r="BA48" s="9">
        <v>0</v>
      </c>
      <c r="BB48" s="9">
        <f t="shared" si="77"/>
        <v>-0.8191520442889918</v>
      </c>
      <c r="BC48" s="9">
        <f t="shared" si="78"/>
        <v>0.57357643635104605</v>
      </c>
      <c r="BD48" s="9" t="e">
        <f t="shared" si="36"/>
        <v>#DIV/0!</v>
      </c>
      <c r="BE48" s="9" t="e">
        <f t="shared" si="30"/>
        <v>#DIV/0!</v>
      </c>
      <c r="BF48" s="9" t="e">
        <f t="shared" si="31"/>
        <v>#DIV/0!</v>
      </c>
      <c r="BG48" s="17" t="e">
        <f t="shared" si="37"/>
        <v>#DIV/0!</v>
      </c>
      <c r="BH48" s="9">
        <f t="shared" si="79"/>
        <v>1.7296770921337916</v>
      </c>
      <c r="BI48" s="9">
        <f t="shared" si="79"/>
        <v>-5.1993863823752068E-2</v>
      </c>
      <c r="BJ48" s="9">
        <f t="shared" si="79"/>
        <v>-7.4254932982712463E-2</v>
      </c>
      <c r="BK48" s="9">
        <f t="shared" si="46"/>
        <v>1.732050807568877</v>
      </c>
      <c r="BL48" s="9">
        <f t="shared" si="47"/>
        <v>0.99862953475457394</v>
      </c>
      <c r="BM48" s="9">
        <f t="shared" si="82"/>
        <v>-5.2335956242942995E-2</v>
      </c>
      <c r="BN48" s="9">
        <f t="shared" si="49"/>
        <v>-5.235987755982905E-2</v>
      </c>
      <c r="BO48" s="9">
        <f t="shared" si="38"/>
        <v>-2.999999999999952</v>
      </c>
      <c r="BP48" s="9">
        <f t="shared" si="80"/>
        <v>1.1510792319313623E-11</v>
      </c>
    </row>
    <row r="49" spans="1:68">
      <c r="A49" s="10">
        <v>35</v>
      </c>
      <c r="B49" s="9">
        <f t="shared" si="61"/>
        <v>0.6108652381980153</v>
      </c>
      <c r="C49" s="10">
        <f t="shared" si="50"/>
        <v>35</v>
      </c>
      <c r="D49" s="9">
        <f t="shared" si="62"/>
        <v>0.6108652381980153</v>
      </c>
      <c r="E49" s="25">
        <f t="shared" si="81"/>
        <v>89.1</v>
      </c>
      <c r="F49" s="9">
        <f t="shared" si="81"/>
        <v>1.5550883635269477</v>
      </c>
      <c r="G49" s="8">
        <v>13</v>
      </c>
      <c r="H49" s="8">
        <f t="shared" si="0"/>
        <v>3.25</v>
      </c>
      <c r="I49" s="9">
        <f t="shared" si="1"/>
        <v>5.6723200689815706E-2</v>
      </c>
      <c r="J49" s="9">
        <f t="shared" si="2"/>
        <v>0.86463254962944813</v>
      </c>
      <c r="K49" s="9">
        <f t="shared" si="39"/>
        <v>-2.8161108423012469E-2</v>
      </c>
      <c r="L49" s="9">
        <f t="shared" si="40"/>
        <v>-4.0218230861973833E-2</v>
      </c>
      <c r="M49" s="9"/>
      <c r="N49" s="9"/>
      <c r="O49" s="9"/>
      <c r="P49" s="9"/>
      <c r="Q49" s="9" t="e">
        <f>SIN(#REF!)</f>
        <v>#REF!</v>
      </c>
      <c r="R49" s="9"/>
      <c r="S49" s="12" t="e">
        <f>COS(#REF!)</f>
        <v>#REF!</v>
      </c>
      <c r="T49" s="12"/>
      <c r="U49" s="12"/>
      <c r="V49" s="12"/>
      <c r="W49" s="12"/>
      <c r="X49" s="12"/>
      <c r="Y49" s="9"/>
      <c r="Z49" s="9"/>
      <c r="AA49" s="9"/>
      <c r="AB49" s="9"/>
      <c r="AC49" s="9"/>
      <c r="AD49" s="9"/>
      <c r="AE49" s="9"/>
      <c r="AF49" s="9"/>
      <c r="AG49" s="9">
        <f t="shared" si="65"/>
        <v>0</v>
      </c>
      <c r="AH49" s="9">
        <f t="shared" si="66"/>
        <v>0</v>
      </c>
      <c r="AI49" s="9">
        <f t="shared" si="67"/>
        <v>0</v>
      </c>
      <c r="AJ49" s="9">
        <f t="shared" si="12"/>
        <v>0</v>
      </c>
      <c r="AK49" s="9">
        <f t="shared" si="68"/>
        <v>0.86463254962944813</v>
      </c>
      <c r="AL49" s="9">
        <f t="shared" si="69"/>
        <v>-2.8161108423012469E-2</v>
      </c>
      <c r="AM49" s="9">
        <f t="shared" si="70"/>
        <v>-4.0218230861973833E-2</v>
      </c>
      <c r="AN49" s="9">
        <f t="shared" si="16"/>
        <v>0.8660254037844386</v>
      </c>
      <c r="AO49" s="9">
        <f t="shared" si="71"/>
        <v>0.86463254962944813</v>
      </c>
      <c r="AP49" s="9">
        <f t="shared" si="72"/>
        <v>-2.8161108423012469E-2</v>
      </c>
      <c r="AQ49" s="9">
        <f t="shared" si="73"/>
        <v>-4.0218230861973833E-2</v>
      </c>
      <c r="AR49" s="9">
        <f t="shared" si="20"/>
        <v>0.8660254037844386</v>
      </c>
      <c r="AS49" s="9">
        <f t="shared" si="21"/>
        <v>0</v>
      </c>
      <c r="AT49" s="9">
        <f t="shared" si="22"/>
        <v>0</v>
      </c>
      <c r="AU49" s="9">
        <f t="shared" si="23"/>
        <v>0</v>
      </c>
      <c r="AV49" s="9">
        <f t="shared" si="24"/>
        <v>0</v>
      </c>
      <c r="AW49" s="9" t="e">
        <f t="shared" si="74"/>
        <v>#DIV/0!</v>
      </c>
      <c r="AX49" s="9" t="e">
        <f t="shared" si="75"/>
        <v>#DIV/0!</v>
      </c>
      <c r="AY49" s="9" t="e">
        <f t="shared" si="76"/>
        <v>#DIV/0!</v>
      </c>
      <c r="AZ49" s="9" t="e">
        <f t="shared" si="35"/>
        <v>#DIV/0!</v>
      </c>
      <c r="BA49" s="9">
        <v>0</v>
      </c>
      <c r="BB49" s="9">
        <f t="shared" si="77"/>
        <v>-0.8191520442889918</v>
      </c>
      <c r="BC49" s="9">
        <f t="shared" si="78"/>
        <v>0.57357643635104605</v>
      </c>
      <c r="BD49" s="9" t="e">
        <f t="shared" si="36"/>
        <v>#DIV/0!</v>
      </c>
      <c r="BE49" s="9" t="e">
        <f t="shared" si="30"/>
        <v>#DIV/0!</v>
      </c>
      <c r="BF49" s="9" t="e">
        <f t="shared" si="31"/>
        <v>#DIV/0!</v>
      </c>
      <c r="BG49" s="17" t="e">
        <f t="shared" si="37"/>
        <v>#DIV/0!</v>
      </c>
      <c r="BH49" s="9">
        <f t="shared" si="79"/>
        <v>1.7292650992588963</v>
      </c>
      <c r="BI49" s="9">
        <f t="shared" si="79"/>
        <v>-5.6322216846024939E-2</v>
      </c>
      <c r="BJ49" s="9">
        <f t="shared" si="79"/>
        <v>-8.0436461723947666E-2</v>
      </c>
      <c r="BK49" s="9">
        <f t="shared" si="46"/>
        <v>1.7320508075688772</v>
      </c>
      <c r="BL49" s="9">
        <f t="shared" si="47"/>
        <v>0.99839167055734879</v>
      </c>
      <c r="BM49" s="9">
        <f t="shared" si="82"/>
        <v>-5.6692787563378179E-2</v>
      </c>
      <c r="BN49" s="9">
        <f t="shared" si="49"/>
        <v>-5.6723200689816379E-2</v>
      </c>
      <c r="BO49" s="9">
        <f t="shared" si="38"/>
        <v>-3.2500000000000382</v>
      </c>
      <c r="BP49" s="9">
        <f t="shared" si="80"/>
        <v>-9.1660012913052924E-12</v>
      </c>
    </row>
    <row r="50" spans="1:68">
      <c r="A50" s="8">
        <v>35</v>
      </c>
      <c r="B50" s="9">
        <f t="shared" si="61"/>
        <v>0.6108652381980153</v>
      </c>
      <c r="C50" s="10">
        <f t="shared" si="50"/>
        <v>35</v>
      </c>
      <c r="D50" s="9">
        <f t="shared" si="62"/>
        <v>0.6108652381980153</v>
      </c>
      <c r="E50" s="25">
        <f t="shared" si="81"/>
        <v>89.1</v>
      </c>
      <c r="F50" s="9">
        <f t="shared" si="81"/>
        <v>1.5550883635269477</v>
      </c>
      <c r="G50" s="8">
        <v>14</v>
      </c>
      <c r="H50" s="8">
        <f t="shared" si="0"/>
        <v>3.5</v>
      </c>
      <c r="I50" s="9">
        <f t="shared" si="1"/>
        <v>6.1086523819801536E-2</v>
      </c>
      <c r="J50" s="9">
        <f t="shared" si="2"/>
        <v>0.86441009183459649</v>
      </c>
      <c r="K50" s="9">
        <f t="shared" si="39"/>
        <v>-3.0324748787237895E-2</v>
      </c>
      <c r="L50" s="9">
        <f t="shared" si="40"/>
        <v>-4.3308229535449154E-2</v>
      </c>
      <c r="M50" s="9"/>
      <c r="N50" s="9"/>
      <c r="O50" s="9"/>
      <c r="P50" s="9"/>
      <c r="Q50" s="9" t="e">
        <f>SIN(#REF!)</f>
        <v>#REF!</v>
      </c>
      <c r="R50" s="9"/>
      <c r="S50" s="12" t="e">
        <f>COS(#REF!)</f>
        <v>#REF!</v>
      </c>
      <c r="T50" s="12"/>
      <c r="U50" s="12"/>
      <c r="V50" s="12"/>
      <c r="W50" s="12"/>
      <c r="X50" s="12"/>
      <c r="Y50" s="9"/>
      <c r="Z50" s="9"/>
      <c r="AA50" s="9"/>
      <c r="AB50" s="9"/>
      <c r="AC50" s="9"/>
      <c r="AD50" s="9"/>
      <c r="AE50" s="9"/>
      <c r="AF50" s="9"/>
      <c r="AG50" s="9">
        <f t="shared" si="65"/>
        <v>0</v>
      </c>
      <c r="AH50" s="9">
        <f t="shared" si="66"/>
        <v>0</v>
      </c>
      <c r="AI50" s="9">
        <f t="shared" si="67"/>
        <v>0</v>
      </c>
      <c r="AJ50" s="9">
        <f t="shared" si="12"/>
        <v>0</v>
      </c>
      <c r="AK50" s="9">
        <f t="shared" si="68"/>
        <v>0.86441009183459649</v>
      </c>
      <c r="AL50" s="9">
        <f t="shared" si="69"/>
        <v>-3.0324748787237895E-2</v>
      </c>
      <c r="AM50" s="9">
        <f t="shared" si="70"/>
        <v>-4.3308229535449154E-2</v>
      </c>
      <c r="AN50" s="9">
        <f t="shared" si="16"/>
        <v>0.86602540378443849</v>
      </c>
      <c r="AO50" s="9">
        <f t="shared" si="71"/>
        <v>0.86441009183459649</v>
      </c>
      <c r="AP50" s="9">
        <f t="shared" si="72"/>
        <v>-3.0324748787237895E-2</v>
      </c>
      <c r="AQ50" s="9">
        <f t="shared" si="73"/>
        <v>-4.3308229535449154E-2</v>
      </c>
      <c r="AR50" s="9">
        <f t="shared" si="20"/>
        <v>0.86602540378443849</v>
      </c>
      <c r="AS50" s="9">
        <f t="shared" si="21"/>
        <v>0</v>
      </c>
      <c r="AT50" s="9">
        <f t="shared" si="22"/>
        <v>0</v>
      </c>
      <c r="AU50" s="9">
        <f t="shared" si="23"/>
        <v>0</v>
      </c>
      <c r="AV50" s="9">
        <f t="shared" si="24"/>
        <v>0</v>
      </c>
      <c r="AW50" s="9" t="e">
        <f t="shared" si="74"/>
        <v>#DIV/0!</v>
      </c>
      <c r="AX50" s="9" t="e">
        <f t="shared" si="75"/>
        <v>#DIV/0!</v>
      </c>
      <c r="AY50" s="9" t="e">
        <f t="shared" si="76"/>
        <v>#DIV/0!</v>
      </c>
      <c r="AZ50" s="9" t="e">
        <f t="shared" si="35"/>
        <v>#DIV/0!</v>
      </c>
      <c r="BA50" s="9">
        <v>0</v>
      </c>
      <c r="BB50" s="9">
        <f t="shared" si="77"/>
        <v>-0.8191520442889918</v>
      </c>
      <c r="BC50" s="9">
        <f t="shared" si="78"/>
        <v>0.57357643635104605</v>
      </c>
      <c r="BD50" s="9" t="e">
        <f t="shared" si="36"/>
        <v>#DIV/0!</v>
      </c>
      <c r="BE50" s="9" t="e">
        <f t="shared" si="30"/>
        <v>#DIV/0!</v>
      </c>
      <c r="BF50" s="9" t="e">
        <f t="shared" si="31"/>
        <v>#DIV/0!</v>
      </c>
      <c r="BG50" s="17" t="e">
        <f t="shared" si="37"/>
        <v>#DIV/0!</v>
      </c>
      <c r="BH50" s="9">
        <f t="shared" si="79"/>
        <v>1.728820183669193</v>
      </c>
      <c r="BI50" s="9">
        <f t="shared" si="79"/>
        <v>-6.064949757447579E-2</v>
      </c>
      <c r="BJ50" s="9">
        <f t="shared" si="79"/>
        <v>-8.6616459070898308E-2</v>
      </c>
      <c r="BK50" s="9">
        <f t="shared" si="46"/>
        <v>1.732050807568877</v>
      </c>
      <c r="BL50" s="9">
        <f t="shared" si="47"/>
        <v>0.99813479842186703</v>
      </c>
      <c r="BM50" s="9">
        <f t="shared" si="82"/>
        <v>-6.1048539534855721E-2</v>
      </c>
      <c r="BN50" s="9">
        <f t="shared" si="49"/>
        <v>-6.1086523819800384E-2</v>
      </c>
      <c r="BO50" s="9">
        <f t="shared" si="38"/>
        <v>-3.4999999999999343</v>
      </c>
      <c r="BP50" s="9">
        <f t="shared" si="80"/>
        <v>1.5774048733874224E-11</v>
      </c>
    </row>
    <row r="51" spans="1:68">
      <c r="A51" s="10">
        <v>35</v>
      </c>
      <c r="B51" s="9">
        <f t="shared" si="61"/>
        <v>0.6108652381980153</v>
      </c>
      <c r="C51" s="10">
        <f t="shared" si="50"/>
        <v>35</v>
      </c>
      <c r="D51" s="9">
        <f t="shared" si="62"/>
        <v>0.6108652381980153</v>
      </c>
      <c r="E51" s="25">
        <f t="shared" si="81"/>
        <v>89.1</v>
      </c>
      <c r="F51" s="9">
        <f t="shared" si="81"/>
        <v>1.5550883635269477</v>
      </c>
      <c r="G51" s="8">
        <v>15</v>
      </c>
      <c r="H51" s="8">
        <f t="shared" si="0"/>
        <v>3.75</v>
      </c>
      <c r="I51" s="9">
        <f t="shared" si="1"/>
        <v>6.5449846949787352E-2</v>
      </c>
      <c r="J51" s="9">
        <f t="shared" si="2"/>
        <v>0.86417117691761669</v>
      </c>
      <c r="K51" s="9">
        <f t="shared" si="39"/>
        <v>-3.2487811811958589E-2</v>
      </c>
      <c r="L51" s="9">
        <f t="shared" si="40"/>
        <v>-4.6397403682661584E-2</v>
      </c>
      <c r="M51" s="9"/>
      <c r="N51" s="9"/>
      <c r="O51" s="9"/>
      <c r="P51" s="9"/>
      <c r="Q51" s="9" t="e">
        <f>SIN(#REF!)</f>
        <v>#REF!</v>
      </c>
      <c r="R51" s="9"/>
      <c r="S51" s="12" t="e">
        <f>COS(#REF!)</f>
        <v>#REF!</v>
      </c>
      <c r="T51" s="12"/>
      <c r="U51" s="12"/>
      <c r="V51" s="12"/>
      <c r="W51" s="12"/>
      <c r="X51" s="12"/>
      <c r="Y51" s="9"/>
      <c r="Z51" s="9"/>
      <c r="AA51" s="9"/>
      <c r="AB51" s="9"/>
      <c r="AC51" s="9"/>
      <c r="AD51" s="9"/>
      <c r="AE51" s="9"/>
      <c r="AF51" s="9"/>
      <c r="AG51" s="9">
        <f t="shared" si="65"/>
        <v>0</v>
      </c>
      <c r="AH51" s="9">
        <f t="shared" si="66"/>
        <v>0</v>
      </c>
      <c r="AI51" s="9">
        <f t="shared" si="67"/>
        <v>0</v>
      </c>
      <c r="AJ51" s="9">
        <f t="shared" si="12"/>
        <v>0</v>
      </c>
      <c r="AK51" s="9">
        <f t="shared" si="68"/>
        <v>0.86417117691761669</v>
      </c>
      <c r="AL51" s="9">
        <f t="shared" si="69"/>
        <v>-3.2487811811958589E-2</v>
      </c>
      <c r="AM51" s="9">
        <f t="shared" si="70"/>
        <v>-4.6397403682661584E-2</v>
      </c>
      <c r="AN51" s="9">
        <f t="shared" si="16"/>
        <v>0.8660254037844386</v>
      </c>
      <c r="AO51" s="9">
        <f t="shared" si="71"/>
        <v>0.86417117691761669</v>
      </c>
      <c r="AP51" s="9">
        <f t="shared" si="72"/>
        <v>-3.2487811811958589E-2</v>
      </c>
      <c r="AQ51" s="9">
        <f t="shared" si="73"/>
        <v>-4.6397403682661584E-2</v>
      </c>
      <c r="AR51" s="9">
        <f t="shared" si="20"/>
        <v>0.8660254037844386</v>
      </c>
      <c r="AS51" s="9">
        <f t="shared" si="21"/>
        <v>0</v>
      </c>
      <c r="AT51" s="9">
        <f t="shared" si="22"/>
        <v>0</v>
      </c>
      <c r="AU51" s="9">
        <f t="shared" si="23"/>
        <v>0</v>
      </c>
      <c r="AV51" s="9">
        <f t="shared" si="24"/>
        <v>0</v>
      </c>
      <c r="AW51" s="9" t="e">
        <f t="shared" si="74"/>
        <v>#DIV/0!</v>
      </c>
      <c r="AX51" s="9" t="e">
        <f t="shared" si="75"/>
        <v>#DIV/0!</v>
      </c>
      <c r="AY51" s="9" t="e">
        <f t="shared" si="76"/>
        <v>#DIV/0!</v>
      </c>
      <c r="AZ51" s="9" t="e">
        <f t="shared" si="35"/>
        <v>#DIV/0!</v>
      </c>
      <c r="BA51" s="9">
        <v>0</v>
      </c>
      <c r="BB51" s="9">
        <f t="shared" si="77"/>
        <v>-0.8191520442889918</v>
      </c>
      <c r="BC51" s="9">
        <f t="shared" si="78"/>
        <v>0.57357643635104605</v>
      </c>
      <c r="BD51" s="9" t="e">
        <f t="shared" si="36"/>
        <v>#DIV/0!</v>
      </c>
      <c r="BE51" s="9" t="e">
        <f t="shared" si="30"/>
        <v>#DIV/0!</v>
      </c>
      <c r="BF51" s="9" t="e">
        <f t="shared" si="31"/>
        <v>#DIV/0!</v>
      </c>
      <c r="BG51" s="17" t="e">
        <f t="shared" si="37"/>
        <v>#DIV/0!</v>
      </c>
      <c r="BH51" s="9">
        <f t="shared" si="79"/>
        <v>1.7283423538352334</v>
      </c>
      <c r="BI51" s="9">
        <f t="shared" si="79"/>
        <v>-6.4975623623917178E-2</v>
      </c>
      <c r="BJ51" s="9">
        <f t="shared" si="79"/>
        <v>-9.2794807365323168E-2</v>
      </c>
      <c r="BK51" s="9">
        <f t="shared" si="46"/>
        <v>1.7320508075688772</v>
      </c>
      <c r="BL51" s="9">
        <f t="shared" si="47"/>
        <v>0.99785892323860348</v>
      </c>
      <c r="BM51" s="9">
        <f t="shared" si="82"/>
        <v>-6.5403129230143603E-2</v>
      </c>
      <c r="BN51" s="9">
        <f t="shared" si="49"/>
        <v>-6.5449846949787893E-2</v>
      </c>
      <c r="BO51" s="9">
        <f t="shared" si="38"/>
        <v>-3.7500000000000306</v>
      </c>
      <c r="BP51" s="9">
        <f t="shared" si="80"/>
        <v>-7.3541173151170369E-12</v>
      </c>
    </row>
    <row r="52" spans="1:68">
      <c r="A52" s="8">
        <v>35</v>
      </c>
      <c r="B52" s="9">
        <f t="shared" si="61"/>
        <v>0.6108652381980153</v>
      </c>
      <c r="C52" s="10">
        <f t="shared" si="50"/>
        <v>35</v>
      </c>
      <c r="D52" s="9">
        <f t="shared" si="62"/>
        <v>0.6108652381980153</v>
      </c>
      <c r="E52" s="25">
        <f t="shared" si="81"/>
        <v>89.1</v>
      </c>
      <c r="F52" s="9">
        <f t="shared" si="81"/>
        <v>1.5550883635269477</v>
      </c>
      <c r="G52" s="8">
        <v>16</v>
      </c>
      <c r="H52" s="8">
        <f t="shared" si="0"/>
        <v>4</v>
      </c>
      <c r="I52" s="9">
        <f t="shared" si="1"/>
        <v>6.9813170079773182E-2</v>
      </c>
      <c r="J52" s="9">
        <f t="shared" si="2"/>
        <v>0.86391580942710422</v>
      </c>
      <c r="K52" s="9">
        <f t="shared" si="39"/>
        <v>-3.4650256315572558E-2</v>
      </c>
      <c r="L52" s="9">
        <f t="shared" si="40"/>
        <v>-4.9485694490188324E-2</v>
      </c>
      <c r="M52" s="9"/>
      <c r="N52" s="9"/>
      <c r="O52" s="9"/>
      <c r="P52" s="9"/>
      <c r="Q52" s="9" t="e">
        <f>SIN(#REF!)</f>
        <v>#REF!</v>
      </c>
      <c r="R52" s="9"/>
      <c r="S52" s="12" t="e">
        <f>COS(#REF!)</f>
        <v>#REF!</v>
      </c>
      <c r="T52" s="12"/>
      <c r="U52" s="12"/>
      <c r="V52" s="12"/>
      <c r="W52" s="12"/>
      <c r="X52" s="12"/>
      <c r="Y52" s="9"/>
      <c r="Z52" s="9"/>
      <c r="AA52" s="9"/>
      <c r="AB52" s="9"/>
      <c r="AC52" s="9"/>
      <c r="AD52" s="9"/>
      <c r="AE52" s="9"/>
      <c r="AF52" s="9"/>
      <c r="AG52" s="9">
        <f t="shared" si="65"/>
        <v>0</v>
      </c>
      <c r="AH52" s="9">
        <f t="shared" si="66"/>
        <v>0</v>
      </c>
      <c r="AI52" s="9">
        <f t="shared" si="67"/>
        <v>0</v>
      </c>
      <c r="AJ52" s="9">
        <f t="shared" si="12"/>
        <v>0</v>
      </c>
      <c r="AK52" s="9">
        <f t="shared" si="68"/>
        <v>0.86391580942710422</v>
      </c>
      <c r="AL52" s="9">
        <f t="shared" si="69"/>
        <v>-3.4650256315572558E-2</v>
      </c>
      <c r="AM52" s="9">
        <f t="shared" si="70"/>
        <v>-4.9485694490188324E-2</v>
      </c>
      <c r="AN52" s="9">
        <f t="shared" si="16"/>
        <v>0.8660254037844386</v>
      </c>
      <c r="AO52" s="9">
        <f t="shared" si="71"/>
        <v>0.86391580942710422</v>
      </c>
      <c r="AP52" s="9">
        <f t="shared" si="72"/>
        <v>-3.4650256315572558E-2</v>
      </c>
      <c r="AQ52" s="9">
        <f t="shared" si="73"/>
        <v>-4.9485694490188324E-2</v>
      </c>
      <c r="AR52" s="9">
        <f t="shared" si="20"/>
        <v>0.8660254037844386</v>
      </c>
      <c r="AS52" s="9">
        <f t="shared" si="21"/>
        <v>0</v>
      </c>
      <c r="AT52" s="9">
        <f t="shared" si="22"/>
        <v>0</v>
      </c>
      <c r="AU52" s="9">
        <f t="shared" si="23"/>
        <v>0</v>
      </c>
      <c r="AV52" s="9">
        <f t="shared" si="24"/>
        <v>0</v>
      </c>
      <c r="AW52" s="9" t="e">
        <f t="shared" si="74"/>
        <v>#DIV/0!</v>
      </c>
      <c r="AX52" s="9" t="e">
        <f t="shared" si="75"/>
        <v>#DIV/0!</v>
      </c>
      <c r="AY52" s="9" t="e">
        <f t="shared" si="76"/>
        <v>#DIV/0!</v>
      </c>
      <c r="AZ52" s="9" t="e">
        <f t="shared" si="35"/>
        <v>#DIV/0!</v>
      </c>
      <c r="BA52" s="9">
        <v>0</v>
      </c>
      <c r="BB52" s="9">
        <f t="shared" si="77"/>
        <v>-0.8191520442889918</v>
      </c>
      <c r="BC52" s="9">
        <f t="shared" si="78"/>
        <v>0.57357643635104605</v>
      </c>
      <c r="BD52" s="9" t="e">
        <f t="shared" si="36"/>
        <v>#DIV/0!</v>
      </c>
      <c r="BE52" s="9" t="e">
        <f t="shared" si="30"/>
        <v>#DIV/0!</v>
      </c>
      <c r="BF52" s="9" t="e">
        <f t="shared" si="31"/>
        <v>#DIV/0!</v>
      </c>
      <c r="BG52" s="17" t="e">
        <f t="shared" si="37"/>
        <v>#DIV/0!</v>
      </c>
      <c r="BH52" s="9">
        <f t="shared" si="79"/>
        <v>1.7278316188542084</v>
      </c>
      <c r="BI52" s="9">
        <f t="shared" si="79"/>
        <v>-6.9300512631145117E-2</v>
      </c>
      <c r="BJ52" s="9">
        <f t="shared" si="79"/>
        <v>-9.8971388980376648E-2</v>
      </c>
      <c r="BK52" s="9">
        <f t="shared" si="46"/>
        <v>1.7320508075688772</v>
      </c>
      <c r="BL52" s="9">
        <f t="shared" si="47"/>
        <v>0.9975640502598242</v>
      </c>
      <c r="BM52" s="9">
        <f t="shared" si="82"/>
        <v>-6.9756473744125927E-2</v>
      </c>
      <c r="BN52" s="9">
        <f t="shared" si="49"/>
        <v>-6.9813170079773806E-2</v>
      </c>
      <c r="BO52" s="9">
        <f t="shared" si="38"/>
        <v>-4.0000000000000355</v>
      </c>
      <c r="BP52" s="9">
        <f t="shared" si="80"/>
        <v>-8.5265128291212022E-12</v>
      </c>
    </row>
    <row r="53" spans="1:68">
      <c r="A53" s="10">
        <v>35</v>
      </c>
      <c r="B53" s="9">
        <f t="shared" si="61"/>
        <v>0.6108652381980153</v>
      </c>
      <c r="C53" s="10">
        <f t="shared" si="50"/>
        <v>35</v>
      </c>
      <c r="D53" s="9">
        <f t="shared" si="62"/>
        <v>0.6108652381980153</v>
      </c>
      <c r="E53" s="25">
        <f t="shared" si="81"/>
        <v>89.1</v>
      </c>
      <c r="F53" s="9">
        <f t="shared" si="81"/>
        <v>1.5550883635269477</v>
      </c>
      <c r="G53" s="8">
        <v>17</v>
      </c>
      <c r="H53" s="8">
        <f t="shared" si="0"/>
        <v>4.25</v>
      </c>
      <c r="I53" s="9">
        <f t="shared" si="1"/>
        <v>7.4176493209758998E-2</v>
      </c>
      <c r="J53" s="9">
        <f t="shared" si="2"/>
        <v>0.86364399422488825</v>
      </c>
      <c r="K53" s="9">
        <f t="shared" si="39"/>
        <v>-3.681204112825355E-2</v>
      </c>
      <c r="L53" s="9">
        <f t="shared" si="40"/>
        <v>-5.2573043161424055E-2</v>
      </c>
      <c r="M53" s="9"/>
      <c r="N53" s="9"/>
      <c r="O53" s="9"/>
      <c r="P53" s="9"/>
      <c r="Q53" s="9" t="e">
        <f>SIN(#REF!)</f>
        <v>#REF!</v>
      </c>
      <c r="R53" s="9"/>
      <c r="S53" s="12" t="e">
        <f>COS(#REF!)</f>
        <v>#REF!</v>
      </c>
      <c r="T53" s="12"/>
      <c r="U53" s="12"/>
      <c r="V53" s="12"/>
      <c r="W53" s="12"/>
      <c r="X53" s="12"/>
      <c r="Y53" s="9"/>
      <c r="Z53" s="9"/>
      <c r="AA53" s="9"/>
      <c r="AB53" s="9"/>
      <c r="AC53" s="9"/>
      <c r="AD53" s="9"/>
      <c r="AE53" s="9"/>
      <c r="AF53" s="9"/>
      <c r="AG53" s="9">
        <f t="shared" si="65"/>
        <v>0</v>
      </c>
      <c r="AH53" s="9">
        <f t="shared" si="66"/>
        <v>0</v>
      </c>
      <c r="AI53" s="9">
        <f t="shared" si="67"/>
        <v>0</v>
      </c>
      <c r="AJ53" s="9">
        <f t="shared" si="12"/>
        <v>0</v>
      </c>
      <c r="AK53" s="9">
        <f t="shared" si="68"/>
        <v>0.86364399422488825</v>
      </c>
      <c r="AL53" s="9">
        <f t="shared" si="69"/>
        <v>-3.681204112825355E-2</v>
      </c>
      <c r="AM53" s="9">
        <f t="shared" si="70"/>
        <v>-5.2573043161424055E-2</v>
      </c>
      <c r="AN53" s="9">
        <f t="shared" si="16"/>
        <v>0.8660254037844386</v>
      </c>
      <c r="AO53" s="9">
        <f t="shared" si="71"/>
        <v>0.86364399422488825</v>
      </c>
      <c r="AP53" s="9">
        <f t="shared" si="72"/>
        <v>-3.681204112825355E-2</v>
      </c>
      <c r="AQ53" s="9">
        <f t="shared" si="73"/>
        <v>-5.2573043161424055E-2</v>
      </c>
      <c r="AR53" s="9">
        <f t="shared" si="20"/>
        <v>0.8660254037844386</v>
      </c>
      <c r="AS53" s="9">
        <f t="shared" si="21"/>
        <v>0</v>
      </c>
      <c r="AT53" s="9">
        <f t="shared" si="22"/>
        <v>0</v>
      </c>
      <c r="AU53" s="9">
        <f t="shared" si="23"/>
        <v>0</v>
      </c>
      <c r="AV53" s="9">
        <f t="shared" si="24"/>
        <v>0</v>
      </c>
      <c r="AW53" s="9" t="e">
        <f t="shared" si="74"/>
        <v>#DIV/0!</v>
      </c>
      <c r="AX53" s="9" t="e">
        <f t="shared" si="75"/>
        <v>#DIV/0!</v>
      </c>
      <c r="AY53" s="9" t="e">
        <f t="shared" si="76"/>
        <v>#DIV/0!</v>
      </c>
      <c r="AZ53" s="9" t="e">
        <f t="shared" si="35"/>
        <v>#DIV/0!</v>
      </c>
      <c r="BA53" s="9">
        <v>0</v>
      </c>
      <c r="BB53" s="9">
        <f t="shared" si="77"/>
        <v>-0.8191520442889918</v>
      </c>
      <c r="BC53" s="9">
        <f t="shared" si="78"/>
        <v>0.57357643635104605</v>
      </c>
      <c r="BD53" s="9" t="e">
        <f t="shared" si="36"/>
        <v>#DIV/0!</v>
      </c>
      <c r="BE53" s="9" t="e">
        <f t="shared" si="30"/>
        <v>#DIV/0!</v>
      </c>
      <c r="BF53" s="9" t="e">
        <f t="shared" si="31"/>
        <v>#DIV/0!</v>
      </c>
      <c r="BG53" s="17" t="e">
        <f t="shared" si="37"/>
        <v>#DIV/0!</v>
      </c>
      <c r="BH53" s="9">
        <f t="shared" si="79"/>
        <v>1.7272879884497765</v>
      </c>
      <c r="BI53" s="9">
        <f t="shared" si="79"/>
        <v>-7.3624082256507101E-2</v>
      </c>
      <c r="BJ53" s="9">
        <f t="shared" si="79"/>
        <v>-0.10514608632284811</v>
      </c>
      <c r="BK53" s="9">
        <f t="shared" si="46"/>
        <v>1.7320508075688772</v>
      </c>
      <c r="BL53" s="9">
        <f t="shared" si="47"/>
        <v>0.99725018509948571</v>
      </c>
      <c r="BM53" s="9">
        <f t="shared" si="82"/>
        <v>-7.4108490195398502E-2</v>
      </c>
      <c r="BN53" s="9">
        <f t="shared" si="49"/>
        <v>-7.4176493209758276E-2</v>
      </c>
      <c r="BO53" s="9">
        <f t="shared" si="38"/>
        <v>-4.2499999999999583</v>
      </c>
      <c r="BP53" s="9">
        <f t="shared" si="80"/>
        <v>1.0018652574217413E-11</v>
      </c>
    </row>
    <row r="54" spans="1:68">
      <c r="A54" s="8">
        <v>35</v>
      </c>
      <c r="B54" s="9">
        <f t="shared" si="61"/>
        <v>0.6108652381980153</v>
      </c>
      <c r="C54" s="10">
        <f t="shared" si="50"/>
        <v>35</v>
      </c>
      <c r="D54" s="9">
        <f t="shared" si="62"/>
        <v>0.6108652381980153</v>
      </c>
      <c r="E54" s="25">
        <f t="shared" si="81"/>
        <v>89.1</v>
      </c>
      <c r="F54" s="9">
        <f t="shared" si="81"/>
        <v>1.5550883635269477</v>
      </c>
      <c r="G54" s="8">
        <v>18</v>
      </c>
      <c r="H54" s="8">
        <f t="shared" si="0"/>
        <v>4.5</v>
      </c>
      <c r="I54" s="9">
        <f t="shared" si="1"/>
        <v>7.8539816339744828E-2</v>
      </c>
      <c r="J54" s="9">
        <f t="shared" si="2"/>
        <v>0.86335573648593811</v>
      </c>
      <c r="K54" s="9">
        <f t="shared" si="39"/>
        <v>-3.8973125092734873E-2</v>
      </c>
      <c r="L54" s="9">
        <f t="shared" si="40"/>
        <v>-5.5659390917700405E-2</v>
      </c>
      <c r="M54" s="9"/>
      <c r="N54" s="9"/>
      <c r="O54" s="9"/>
      <c r="P54" s="9"/>
      <c r="Q54" s="9" t="e">
        <f>SIN(#REF!)</f>
        <v>#REF!</v>
      </c>
      <c r="R54" s="9"/>
      <c r="S54" s="12" t="e">
        <f>COS(#REF!)</f>
        <v>#REF!</v>
      </c>
      <c r="T54" s="12"/>
      <c r="U54" s="12"/>
      <c r="V54" s="12"/>
      <c r="W54" s="12"/>
      <c r="X54" s="12"/>
      <c r="Y54" s="9"/>
      <c r="Z54" s="9"/>
      <c r="AA54" s="9"/>
      <c r="AB54" s="9"/>
      <c r="AC54" s="9"/>
      <c r="AD54" s="9"/>
      <c r="AE54" s="9"/>
      <c r="AF54" s="9"/>
      <c r="AG54" s="9">
        <f t="shared" si="65"/>
        <v>0</v>
      </c>
      <c r="AH54" s="9">
        <f t="shared" si="66"/>
        <v>0</v>
      </c>
      <c r="AI54" s="9">
        <f t="shared" si="67"/>
        <v>0</v>
      </c>
      <c r="AJ54" s="9">
        <f t="shared" si="12"/>
        <v>0</v>
      </c>
      <c r="AK54" s="9">
        <f t="shared" si="68"/>
        <v>0.86335573648593811</v>
      </c>
      <c r="AL54" s="9">
        <f t="shared" si="69"/>
        <v>-3.8973125092734873E-2</v>
      </c>
      <c r="AM54" s="9">
        <f t="shared" si="70"/>
        <v>-5.5659390917700405E-2</v>
      </c>
      <c r="AN54" s="9">
        <f t="shared" si="16"/>
        <v>0.8660254037844386</v>
      </c>
      <c r="AO54" s="9">
        <f t="shared" si="71"/>
        <v>0.86335573648593811</v>
      </c>
      <c r="AP54" s="9">
        <f t="shared" si="72"/>
        <v>-3.8973125092734873E-2</v>
      </c>
      <c r="AQ54" s="9">
        <f t="shared" si="73"/>
        <v>-5.5659390917700405E-2</v>
      </c>
      <c r="AR54" s="9">
        <f t="shared" si="20"/>
        <v>0.8660254037844386</v>
      </c>
      <c r="AS54" s="9">
        <f t="shared" si="21"/>
        <v>0</v>
      </c>
      <c r="AT54" s="9">
        <f t="shared" si="22"/>
        <v>0</v>
      </c>
      <c r="AU54" s="9">
        <f t="shared" si="23"/>
        <v>0</v>
      </c>
      <c r="AV54" s="9">
        <f t="shared" si="24"/>
        <v>0</v>
      </c>
      <c r="AW54" s="9" t="e">
        <f t="shared" si="74"/>
        <v>#DIV/0!</v>
      </c>
      <c r="AX54" s="9" t="e">
        <f t="shared" si="75"/>
        <v>#DIV/0!</v>
      </c>
      <c r="AY54" s="9" t="e">
        <f t="shared" si="76"/>
        <v>#DIV/0!</v>
      </c>
      <c r="AZ54" s="9" t="e">
        <f t="shared" si="35"/>
        <v>#DIV/0!</v>
      </c>
      <c r="BA54" s="9">
        <v>0</v>
      </c>
      <c r="BB54" s="9">
        <f t="shared" si="77"/>
        <v>-0.8191520442889918</v>
      </c>
      <c r="BC54" s="9">
        <f t="shared" si="78"/>
        <v>0.57357643635104605</v>
      </c>
      <c r="BD54" s="9" t="e">
        <f t="shared" si="36"/>
        <v>#DIV/0!</v>
      </c>
      <c r="BE54" s="9" t="e">
        <f t="shared" si="30"/>
        <v>#DIV/0!</v>
      </c>
      <c r="BF54" s="9" t="e">
        <f t="shared" si="31"/>
        <v>#DIV/0!</v>
      </c>
      <c r="BG54" s="17" t="e">
        <f t="shared" si="37"/>
        <v>#DIV/0!</v>
      </c>
      <c r="BH54" s="9">
        <f t="shared" si="79"/>
        <v>1.7267114729718762</v>
      </c>
      <c r="BI54" s="9">
        <f t="shared" si="79"/>
        <v>-7.7946250185469745E-2</v>
      </c>
      <c r="BJ54" s="9">
        <f t="shared" si="79"/>
        <v>-0.11131878183540081</v>
      </c>
      <c r="BK54" s="9">
        <f t="shared" si="46"/>
        <v>1.7320508075688772</v>
      </c>
      <c r="BL54" s="9">
        <f t="shared" si="47"/>
        <v>0.99691733373312796</v>
      </c>
      <c r="BM54" s="9">
        <f t="shared" si="82"/>
        <v>-7.8459095727844805E-2</v>
      </c>
      <c r="BN54" s="9">
        <f t="shared" si="49"/>
        <v>-7.8539816339744703E-2</v>
      </c>
      <c r="BO54" s="9">
        <f t="shared" si="38"/>
        <v>-4.4999999999999929</v>
      </c>
      <c r="BP54" s="9">
        <f t="shared" si="80"/>
        <v>1.7053025658242404E-12</v>
      </c>
    </row>
    <row r="55" spans="1:68">
      <c r="A55" s="10">
        <v>35</v>
      </c>
      <c r="B55" s="9">
        <f t="shared" si="61"/>
        <v>0.6108652381980153</v>
      </c>
      <c r="C55" s="10">
        <f t="shared" si="50"/>
        <v>35</v>
      </c>
      <c r="D55" s="9">
        <f t="shared" si="62"/>
        <v>0.6108652381980153</v>
      </c>
      <c r="E55" s="25">
        <f t="shared" si="81"/>
        <v>89.1</v>
      </c>
      <c r="F55" s="9">
        <f t="shared" si="81"/>
        <v>1.5550883635269477</v>
      </c>
      <c r="G55" s="8">
        <v>19</v>
      </c>
      <c r="H55" s="8">
        <f t="shared" si="0"/>
        <v>4.75</v>
      </c>
      <c r="I55" s="9">
        <f t="shared" si="1"/>
        <v>8.2903139469730658E-2</v>
      </c>
      <c r="J55" s="9">
        <f t="shared" si="2"/>
        <v>0.86305104169826585</v>
      </c>
      <c r="K55" s="9">
        <f t="shared" si="39"/>
        <v>-4.1133467065092987E-2</v>
      </c>
      <c r="L55" s="9">
        <f t="shared" si="40"/>
        <v>-5.874467899940497E-2</v>
      </c>
      <c r="M55" s="9"/>
      <c r="N55" s="9"/>
      <c r="O55" s="9"/>
      <c r="P55" s="9"/>
      <c r="Q55" s="9" t="e">
        <f>SIN(#REF!)</f>
        <v>#REF!</v>
      </c>
      <c r="R55" s="9"/>
      <c r="S55" s="12" t="e">
        <f>COS(#REF!)</f>
        <v>#REF!</v>
      </c>
      <c r="T55" s="12"/>
      <c r="U55" s="12"/>
      <c r="V55" s="12"/>
      <c r="W55" s="12"/>
      <c r="X55" s="12"/>
      <c r="Y55" s="9"/>
      <c r="Z55" s="9"/>
      <c r="AA55" s="9"/>
      <c r="AB55" s="9"/>
      <c r="AC55" s="9"/>
      <c r="AD55" s="9"/>
      <c r="AE55" s="9"/>
      <c r="AF55" s="9"/>
      <c r="AG55" s="9">
        <f t="shared" si="65"/>
        <v>0</v>
      </c>
      <c r="AH55" s="9">
        <f t="shared" si="66"/>
        <v>0</v>
      </c>
      <c r="AI55" s="9">
        <f t="shared" si="67"/>
        <v>0</v>
      </c>
      <c r="AJ55" s="9">
        <f t="shared" si="12"/>
        <v>0</v>
      </c>
      <c r="AK55" s="9">
        <f t="shared" si="68"/>
        <v>0.86305104169826585</v>
      </c>
      <c r="AL55" s="9">
        <f t="shared" si="69"/>
        <v>-4.1133467065092987E-2</v>
      </c>
      <c r="AM55" s="9">
        <f t="shared" si="70"/>
        <v>-5.874467899940497E-2</v>
      </c>
      <c r="AN55" s="9">
        <f t="shared" si="16"/>
        <v>0.8660254037844386</v>
      </c>
      <c r="AO55" s="9">
        <f t="shared" si="71"/>
        <v>0.86305104169826585</v>
      </c>
      <c r="AP55" s="9">
        <f t="shared" si="72"/>
        <v>-4.1133467065092987E-2</v>
      </c>
      <c r="AQ55" s="9">
        <f t="shared" si="73"/>
        <v>-5.874467899940497E-2</v>
      </c>
      <c r="AR55" s="9">
        <f t="shared" si="20"/>
        <v>0.8660254037844386</v>
      </c>
      <c r="AS55" s="9">
        <f t="shared" si="21"/>
        <v>0</v>
      </c>
      <c r="AT55" s="9">
        <f t="shared" si="22"/>
        <v>0</v>
      </c>
      <c r="AU55" s="9">
        <f t="shared" si="23"/>
        <v>0</v>
      </c>
      <c r="AV55" s="9">
        <f t="shared" si="24"/>
        <v>0</v>
      </c>
      <c r="AW55" s="9" t="e">
        <f t="shared" si="74"/>
        <v>#DIV/0!</v>
      </c>
      <c r="AX55" s="9" t="e">
        <f t="shared" si="75"/>
        <v>#DIV/0!</v>
      </c>
      <c r="AY55" s="9" t="e">
        <f t="shared" si="76"/>
        <v>#DIV/0!</v>
      </c>
      <c r="AZ55" s="9" t="e">
        <f t="shared" si="35"/>
        <v>#DIV/0!</v>
      </c>
      <c r="BA55" s="9">
        <v>0</v>
      </c>
      <c r="BB55" s="9">
        <f t="shared" si="77"/>
        <v>-0.8191520442889918</v>
      </c>
      <c r="BC55" s="9">
        <f t="shared" si="78"/>
        <v>0.57357643635104605</v>
      </c>
      <c r="BD55" s="9" t="e">
        <f t="shared" si="36"/>
        <v>#DIV/0!</v>
      </c>
      <c r="BE55" s="9" t="e">
        <f t="shared" si="30"/>
        <v>#DIV/0!</v>
      </c>
      <c r="BF55" s="9" t="e">
        <f t="shared" si="31"/>
        <v>#DIV/0!</v>
      </c>
      <c r="BG55" s="17" t="e">
        <f t="shared" si="37"/>
        <v>#DIV/0!</v>
      </c>
      <c r="BH55" s="9">
        <f t="shared" si="79"/>
        <v>1.7261020833965317</v>
      </c>
      <c r="BI55" s="9">
        <f t="shared" si="79"/>
        <v>-8.2266934130185973E-2</v>
      </c>
      <c r="BJ55" s="9">
        <f t="shared" si="79"/>
        <v>-0.11748935799880994</v>
      </c>
      <c r="BK55" s="9">
        <f t="shared" si="46"/>
        <v>1.7320508075688772</v>
      </c>
      <c r="BL55" s="9">
        <f t="shared" si="47"/>
        <v>0.99656550249776155</v>
      </c>
      <c r="BM55" s="9">
        <f t="shared" si="82"/>
        <v>-8.2808207512202914E-2</v>
      </c>
      <c r="BN55" s="9">
        <f t="shared" si="49"/>
        <v>-8.2903139469729215E-2</v>
      </c>
      <c r="BO55" s="9">
        <f t="shared" si="38"/>
        <v>-4.7499999999999174</v>
      </c>
      <c r="BP55" s="9">
        <f t="shared" si="80"/>
        <v>1.9824142327706795E-11</v>
      </c>
    </row>
    <row r="56" spans="1:68">
      <c r="A56" s="8">
        <v>35</v>
      </c>
      <c r="B56" s="9">
        <f t="shared" si="61"/>
        <v>0.6108652381980153</v>
      </c>
      <c r="C56" s="10">
        <f t="shared" si="50"/>
        <v>35</v>
      </c>
      <c r="D56" s="9">
        <f t="shared" si="62"/>
        <v>0.6108652381980153</v>
      </c>
      <c r="E56" s="25">
        <f t="shared" si="81"/>
        <v>89.1</v>
      </c>
      <c r="F56" s="9">
        <f t="shared" si="81"/>
        <v>1.5550883635269477</v>
      </c>
      <c r="G56" s="8">
        <v>20</v>
      </c>
      <c r="H56" s="8">
        <f t="shared" si="0"/>
        <v>5</v>
      </c>
      <c r="I56" s="9">
        <f t="shared" si="1"/>
        <v>8.7266462599716474E-2</v>
      </c>
      <c r="J56" s="9">
        <f t="shared" si="2"/>
        <v>0.86272991566282087</v>
      </c>
      <c r="K56" s="9">
        <f t="shared" si="39"/>
        <v>-4.3293025915530789E-2</v>
      </c>
      <c r="L56" s="9">
        <f t="shared" si="40"/>
        <v>-6.1828848667100013E-2</v>
      </c>
      <c r="M56" s="9"/>
      <c r="N56" s="9"/>
      <c r="O56" s="9"/>
      <c r="P56" s="9"/>
      <c r="Q56" s="9" t="e">
        <f>SIN(#REF!)</f>
        <v>#REF!</v>
      </c>
      <c r="R56" s="9"/>
      <c r="S56" s="12" t="e">
        <f>COS(#REF!)</f>
        <v>#REF!</v>
      </c>
      <c r="T56" s="12"/>
      <c r="U56" s="12"/>
      <c r="V56" s="12"/>
      <c r="W56" s="12"/>
      <c r="X56" s="12"/>
      <c r="Y56" s="9"/>
      <c r="Z56" s="9"/>
      <c r="AA56" s="9"/>
      <c r="AB56" s="9"/>
      <c r="AC56" s="9"/>
      <c r="AD56" s="9"/>
      <c r="AE56" s="9"/>
      <c r="AF56" s="9"/>
      <c r="AG56" s="9">
        <f t="shared" si="65"/>
        <v>0</v>
      </c>
      <c r="AH56" s="9">
        <f t="shared" si="66"/>
        <v>0</v>
      </c>
      <c r="AI56" s="9">
        <f t="shared" si="67"/>
        <v>0</v>
      </c>
      <c r="AJ56" s="9">
        <f t="shared" si="12"/>
        <v>0</v>
      </c>
      <c r="AK56" s="9">
        <f t="shared" si="68"/>
        <v>0.86272991566282087</v>
      </c>
      <c r="AL56" s="9">
        <f t="shared" si="69"/>
        <v>-4.3293025915530789E-2</v>
      </c>
      <c r="AM56" s="9">
        <f t="shared" si="70"/>
        <v>-6.1828848667100013E-2</v>
      </c>
      <c r="AN56" s="9">
        <f t="shared" si="16"/>
        <v>0.8660254037844386</v>
      </c>
      <c r="AO56" s="9">
        <f t="shared" si="71"/>
        <v>0.86272991566282087</v>
      </c>
      <c r="AP56" s="9">
        <f t="shared" si="72"/>
        <v>-4.3293025915530789E-2</v>
      </c>
      <c r="AQ56" s="9">
        <f t="shared" si="73"/>
        <v>-6.1828848667100013E-2</v>
      </c>
      <c r="AR56" s="9">
        <f t="shared" si="20"/>
        <v>0.8660254037844386</v>
      </c>
      <c r="AS56" s="9">
        <f t="shared" si="21"/>
        <v>0</v>
      </c>
      <c r="AT56" s="9">
        <f t="shared" si="22"/>
        <v>0</v>
      </c>
      <c r="AU56" s="9">
        <f t="shared" si="23"/>
        <v>0</v>
      </c>
      <c r="AV56" s="9">
        <f t="shared" si="24"/>
        <v>0</v>
      </c>
      <c r="AW56" s="9" t="e">
        <f t="shared" si="74"/>
        <v>#DIV/0!</v>
      </c>
      <c r="AX56" s="9" t="e">
        <f t="shared" si="75"/>
        <v>#DIV/0!</v>
      </c>
      <c r="AY56" s="9" t="e">
        <f t="shared" si="76"/>
        <v>#DIV/0!</v>
      </c>
      <c r="AZ56" s="9" t="e">
        <f t="shared" si="35"/>
        <v>#DIV/0!</v>
      </c>
      <c r="BA56" s="9">
        <v>0</v>
      </c>
      <c r="BB56" s="9">
        <f t="shared" si="77"/>
        <v>-0.8191520442889918</v>
      </c>
      <c r="BC56" s="9">
        <f t="shared" si="78"/>
        <v>0.57357643635104605</v>
      </c>
      <c r="BD56" s="9" t="e">
        <f t="shared" si="36"/>
        <v>#DIV/0!</v>
      </c>
      <c r="BE56" s="9" t="e">
        <f t="shared" si="30"/>
        <v>#DIV/0!</v>
      </c>
      <c r="BF56" s="9" t="e">
        <f t="shared" si="31"/>
        <v>#DIV/0!</v>
      </c>
      <c r="BG56" s="17" t="e">
        <f t="shared" si="37"/>
        <v>#DIV/0!</v>
      </c>
      <c r="BH56" s="9">
        <f t="shared" si="79"/>
        <v>1.7254598313256417</v>
      </c>
      <c r="BI56" s="9">
        <f t="shared" si="79"/>
        <v>-8.6586051831061578E-2</v>
      </c>
      <c r="BJ56" s="9">
        <f t="shared" si="79"/>
        <v>-0.12365769733420003</v>
      </c>
      <c r="BK56" s="9">
        <f t="shared" si="46"/>
        <v>1.7320508075688772</v>
      </c>
      <c r="BL56" s="9">
        <f t="shared" si="47"/>
        <v>0.99619469809174555</v>
      </c>
      <c r="BM56" s="9">
        <f t="shared" si="82"/>
        <v>-8.7155742747657972E-2</v>
      </c>
      <c r="BN56" s="9">
        <f t="shared" si="49"/>
        <v>-8.726646259971628E-2</v>
      </c>
      <c r="BO56" s="9">
        <f t="shared" si="38"/>
        <v>-4.9999999999999885</v>
      </c>
      <c r="BP56" s="9">
        <f t="shared" si="80"/>
        <v>2.7711166694643907E-12</v>
      </c>
    </row>
    <row r="57" spans="1:68">
      <c r="A57" s="10">
        <v>35</v>
      </c>
      <c r="B57" s="9">
        <f t="shared" si="61"/>
        <v>0.6108652381980153</v>
      </c>
      <c r="C57" s="10">
        <f t="shared" si="50"/>
        <v>35</v>
      </c>
      <c r="D57" s="9">
        <f t="shared" si="62"/>
        <v>0.6108652381980153</v>
      </c>
      <c r="E57" s="25">
        <f t="shared" si="81"/>
        <v>89.1</v>
      </c>
      <c r="F57" s="9">
        <f t="shared" si="81"/>
        <v>1.5550883635269477</v>
      </c>
      <c r="G57" s="8">
        <v>21</v>
      </c>
      <c r="H57" s="8">
        <f t="shared" si="0"/>
        <v>5.25</v>
      </c>
      <c r="I57" s="9">
        <f t="shared" si="1"/>
        <v>9.1629785729702304E-2</v>
      </c>
      <c r="J57" s="9">
        <f t="shared" si="2"/>
        <v>0.86239236449338008</v>
      </c>
      <c r="K57" s="9">
        <f t="shared" si="39"/>
        <v>-4.5451760529160716E-2</v>
      </c>
      <c r="L57" s="9">
        <f t="shared" si="40"/>
        <v>-6.4911841202640805E-2</v>
      </c>
      <c r="M57" s="9"/>
      <c r="N57" s="9"/>
      <c r="O57" s="9"/>
      <c r="P57" s="9"/>
      <c r="Q57" s="9" t="e">
        <f>SIN(#REF!)</f>
        <v>#REF!</v>
      </c>
      <c r="R57" s="9"/>
      <c r="S57" s="12" t="e">
        <f>COS(#REF!)</f>
        <v>#REF!</v>
      </c>
      <c r="T57" s="12"/>
      <c r="U57" s="12"/>
      <c r="V57" s="12"/>
      <c r="W57" s="12"/>
      <c r="X57" s="12"/>
      <c r="Y57" s="9"/>
      <c r="Z57" s="9"/>
      <c r="AA57" s="9"/>
      <c r="AB57" s="9"/>
      <c r="AC57" s="9"/>
      <c r="AD57" s="9"/>
      <c r="AE57" s="9"/>
      <c r="AF57" s="9"/>
      <c r="AG57" s="9">
        <f t="shared" si="65"/>
        <v>0</v>
      </c>
      <c r="AH57" s="9">
        <f t="shared" si="66"/>
        <v>0</v>
      </c>
      <c r="AI57" s="9">
        <f t="shared" si="67"/>
        <v>0</v>
      </c>
      <c r="AJ57" s="9">
        <f t="shared" si="12"/>
        <v>0</v>
      </c>
      <c r="AK57" s="9">
        <f t="shared" si="68"/>
        <v>0.86239236449338008</v>
      </c>
      <c r="AL57" s="9">
        <f t="shared" si="69"/>
        <v>-4.5451760529160716E-2</v>
      </c>
      <c r="AM57" s="9">
        <f t="shared" si="70"/>
        <v>-6.4911841202640805E-2</v>
      </c>
      <c r="AN57" s="9">
        <f t="shared" si="16"/>
        <v>0.8660254037844386</v>
      </c>
      <c r="AO57" s="9">
        <f t="shared" si="71"/>
        <v>0.86239236449338008</v>
      </c>
      <c r="AP57" s="9">
        <f t="shared" si="72"/>
        <v>-4.5451760529160716E-2</v>
      </c>
      <c r="AQ57" s="9">
        <f t="shared" si="73"/>
        <v>-6.4911841202640805E-2</v>
      </c>
      <c r="AR57" s="9">
        <f t="shared" si="20"/>
        <v>0.8660254037844386</v>
      </c>
      <c r="AS57" s="9">
        <f t="shared" si="21"/>
        <v>0</v>
      </c>
      <c r="AT57" s="9">
        <f t="shared" si="22"/>
        <v>0</v>
      </c>
      <c r="AU57" s="9">
        <f t="shared" si="23"/>
        <v>0</v>
      </c>
      <c r="AV57" s="9">
        <f t="shared" si="24"/>
        <v>0</v>
      </c>
      <c r="AW57" s="9" t="e">
        <f t="shared" si="74"/>
        <v>#DIV/0!</v>
      </c>
      <c r="AX57" s="9" t="e">
        <f t="shared" si="75"/>
        <v>#DIV/0!</v>
      </c>
      <c r="AY57" s="9" t="e">
        <f t="shared" si="76"/>
        <v>#DIV/0!</v>
      </c>
      <c r="AZ57" s="9" t="e">
        <f t="shared" si="35"/>
        <v>#DIV/0!</v>
      </c>
      <c r="BA57" s="9">
        <v>0</v>
      </c>
      <c r="BB57" s="9">
        <f t="shared" si="77"/>
        <v>-0.8191520442889918</v>
      </c>
      <c r="BC57" s="9">
        <f t="shared" si="78"/>
        <v>0.57357643635104605</v>
      </c>
      <c r="BD57" s="9" t="e">
        <f t="shared" si="36"/>
        <v>#DIV/0!</v>
      </c>
      <c r="BE57" s="9" t="e">
        <f t="shared" si="30"/>
        <v>#DIV/0!</v>
      </c>
      <c r="BF57" s="9" t="e">
        <f t="shared" si="31"/>
        <v>#DIV/0!</v>
      </c>
      <c r="BG57" s="17" t="e">
        <f t="shared" si="37"/>
        <v>#DIV/0!</v>
      </c>
      <c r="BH57" s="9">
        <f t="shared" si="79"/>
        <v>1.7247847289867602</v>
      </c>
      <c r="BI57" s="9">
        <f t="shared" si="79"/>
        <v>-9.0903521058321432E-2</v>
      </c>
      <c r="BJ57" s="9">
        <f t="shared" si="79"/>
        <v>-0.12982368240528161</v>
      </c>
      <c r="BK57" s="9">
        <f t="shared" si="46"/>
        <v>1.7320508075688772</v>
      </c>
      <c r="BL57" s="9">
        <f t="shared" si="47"/>
        <v>0.99580492757466177</v>
      </c>
      <c r="BM57" s="9">
        <f t="shared" si="82"/>
        <v>-9.1501618663401993E-2</v>
      </c>
      <c r="BN57" s="9">
        <f t="shared" si="49"/>
        <v>-9.1629785729701915E-2</v>
      </c>
      <c r="BO57" s="9">
        <f t="shared" si="38"/>
        <v>-5.2499999999999778</v>
      </c>
      <c r="BP57" s="9">
        <f t="shared" si="80"/>
        <v>5.3290705182007514E-12</v>
      </c>
    </row>
    <row r="58" spans="1:68">
      <c r="A58" s="8">
        <v>35</v>
      </c>
      <c r="B58" s="9">
        <f t="shared" si="61"/>
        <v>0.6108652381980153</v>
      </c>
      <c r="C58" s="10">
        <f t="shared" si="50"/>
        <v>35</v>
      </c>
      <c r="D58" s="9">
        <f t="shared" si="62"/>
        <v>0.6108652381980153</v>
      </c>
      <c r="E58" s="25">
        <f t="shared" si="81"/>
        <v>89.1</v>
      </c>
      <c r="F58" s="9">
        <f t="shared" si="81"/>
        <v>1.5550883635269477</v>
      </c>
      <c r="G58" s="8">
        <v>22</v>
      </c>
      <c r="H58" s="8">
        <f t="shared" si="0"/>
        <v>5.5</v>
      </c>
      <c r="I58" s="9">
        <f t="shared" si="1"/>
        <v>9.599310885968812E-2</v>
      </c>
      <c r="J58" s="9">
        <f t="shared" si="2"/>
        <v>0.86203839461643117</v>
      </c>
      <c r="K58" s="9">
        <f t="shared" si="39"/>
        <v>-4.7609629806787478E-2</v>
      </c>
      <c r="L58" s="9">
        <f t="shared" si="40"/>
        <v>-6.7993597910293496E-2</v>
      </c>
      <c r="M58" s="9"/>
      <c r="N58" s="9"/>
      <c r="O58" s="9"/>
      <c r="P58" s="9"/>
      <c r="Q58" s="9" t="e">
        <f>SIN(#REF!)</f>
        <v>#REF!</v>
      </c>
      <c r="R58" s="9"/>
      <c r="S58" s="12" t="e">
        <f>COS(#REF!)</f>
        <v>#REF!</v>
      </c>
      <c r="T58" s="12"/>
      <c r="U58" s="12"/>
      <c r="V58" s="12"/>
      <c r="W58" s="12"/>
      <c r="X58" s="12"/>
      <c r="Y58" s="9"/>
      <c r="Z58" s="9"/>
      <c r="AA58" s="9"/>
      <c r="AB58" s="9"/>
      <c r="AC58" s="9"/>
      <c r="AD58" s="9"/>
      <c r="AE58" s="9"/>
      <c r="AF58" s="9"/>
      <c r="AG58" s="9">
        <f t="shared" si="65"/>
        <v>0</v>
      </c>
      <c r="AH58" s="9">
        <f t="shared" si="66"/>
        <v>0</v>
      </c>
      <c r="AI58" s="9">
        <f t="shared" si="67"/>
        <v>0</v>
      </c>
      <c r="AJ58" s="9">
        <f t="shared" si="12"/>
        <v>0</v>
      </c>
      <c r="AK58" s="9">
        <f t="shared" si="68"/>
        <v>0.86203839461643117</v>
      </c>
      <c r="AL58" s="9">
        <f t="shared" si="69"/>
        <v>-4.7609629806787478E-2</v>
      </c>
      <c r="AM58" s="9">
        <f t="shared" si="70"/>
        <v>-6.7993597910293496E-2</v>
      </c>
      <c r="AN58" s="9">
        <f t="shared" si="16"/>
        <v>0.8660254037844386</v>
      </c>
      <c r="AO58" s="9">
        <f t="shared" si="71"/>
        <v>0.86203839461643117</v>
      </c>
      <c r="AP58" s="9">
        <f t="shared" si="72"/>
        <v>-4.7609629806787478E-2</v>
      </c>
      <c r="AQ58" s="9">
        <f t="shared" si="73"/>
        <v>-6.7993597910293496E-2</v>
      </c>
      <c r="AR58" s="9">
        <f t="shared" si="20"/>
        <v>0.8660254037844386</v>
      </c>
      <c r="AS58" s="9">
        <f t="shared" si="21"/>
        <v>0</v>
      </c>
      <c r="AT58" s="9">
        <f t="shared" si="22"/>
        <v>0</v>
      </c>
      <c r="AU58" s="9">
        <f t="shared" si="23"/>
        <v>0</v>
      </c>
      <c r="AV58" s="9">
        <f t="shared" si="24"/>
        <v>0</v>
      </c>
      <c r="AW58" s="9" t="e">
        <f t="shared" si="74"/>
        <v>#DIV/0!</v>
      </c>
      <c r="AX58" s="9" t="e">
        <f t="shared" si="75"/>
        <v>#DIV/0!</v>
      </c>
      <c r="AY58" s="9" t="e">
        <f t="shared" si="76"/>
        <v>#DIV/0!</v>
      </c>
      <c r="AZ58" s="9" t="e">
        <f t="shared" si="35"/>
        <v>#DIV/0!</v>
      </c>
      <c r="BA58" s="9">
        <v>0</v>
      </c>
      <c r="BB58" s="9">
        <f t="shared" si="77"/>
        <v>-0.8191520442889918</v>
      </c>
      <c r="BC58" s="9">
        <f t="shared" si="78"/>
        <v>0.57357643635104605</v>
      </c>
      <c r="BD58" s="9" t="e">
        <f t="shared" si="36"/>
        <v>#DIV/0!</v>
      </c>
      <c r="BE58" s="9" t="e">
        <f t="shared" si="30"/>
        <v>#DIV/0!</v>
      </c>
      <c r="BF58" s="9" t="e">
        <f t="shared" si="31"/>
        <v>#DIV/0!</v>
      </c>
      <c r="BG58" s="17" t="e">
        <f t="shared" si="37"/>
        <v>#DIV/0!</v>
      </c>
      <c r="BH58" s="9">
        <f t="shared" si="79"/>
        <v>1.7240767892328623</v>
      </c>
      <c r="BI58" s="9">
        <f t="shared" si="79"/>
        <v>-9.5219259613574955E-2</v>
      </c>
      <c r="BJ58" s="9">
        <f t="shared" si="79"/>
        <v>-0.13598719582058699</v>
      </c>
      <c r="BK58" s="9">
        <f t="shared" si="46"/>
        <v>1.7320508075688772</v>
      </c>
      <c r="BL58" s="9">
        <f t="shared" si="47"/>
        <v>0.99539619836717885</v>
      </c>
      <c r="BM58" s="9">
        <f t="shared" si="82"/>
        <v>-9.5845752520223357E-2</v>
      </c>
      <c r="BN58" s="9">
        <f t="shared" si="49"/>
        <v>-9.5993108859687495E-2</v>
      </c>
      <c r="BO58" s="9">
        <f t="shared" si="38"/>
        <v>-5.4999999999999645</v>
      </c>
      <c r="BP58" s="9">
        <f t="shared" si="80"/>
        <v>8.5265128291212022E-12</v>
      </c>
    </row>
    <row r="59" spans="1:68">
      <c r="A59" s="10">
        <v>35</v>
      </c>
      <c r="B59" s="9">
        <f t="shared" si="61"/>
        <v>0.6108652381980153</v>
      </c>
      <c r="C59" s="10">
        <f t="shared" si="50"/>
        <v>35</v>
      </c>
      <c r="D59" s="9">
        <f t="shared" si="62"/>
        <v>0.6108652381980153</v>
      </c>
      <c r="E59" s="25">
        <f t="shared" si="81"/>
        <v>89.1</v>
      </c>
      <c r="F59" s="9">
        <f t="shared" si="81"/>
        <v>1.5550883635269477</v>
      </c>
      <c r="G59" s="8">
        <v>23</v>
      </c>
      <c r="H59" s="8">
        <f t="shared" si="0"/>
        <v>5.75</v>
      </c>
      <c r="I59" s="9">
        <f t="shared" si="1"/>
        <v>0.10035643198967394</v>
      </c>
      <c r="J59" s="9">
        <f t="shared" si="2"/>
        <v>0.86166801277105032</v>
      </c>
      <c r="K59" s="9">
        <f t="shared" si="39"/>
        <v>-4.9766592665690508E-2</v>
      </c>
      <c r="L59" s="9">
        <f t="shared" si="40"/>
        <v>-7.1074060117852639E-2</v>
      </c>
      <c r="M59" s="9"/>
      <c r="N59" s="9"/>
      <c r="O59" s="9"/>
      <c r="P59" s="9"/>
      <c r="Q59" s="9" t="e">
        <f>SIN(#REF!)</f>
        <v>#REF!</v>
      </c>
      <c r="R59" s="9"/>
      <c r="S59" s="12" t="e">
        <f>COS(#REF!)</f>
        <v>#REF!</v>
      </c>
      <c r="T59" s="12"/>
      <c r="U59" s="12"/>
      <c r="V59" s="12"/>
      <c r="W59" s="12"/>
      <c r="X59" s="12"/>
      <c r="Y59" s="9"/>
      <c r="Z59" s="9"/>
      <c r="AA59" s="9"/>
      <c r="AB59" s="9"/>
      <c r="AC59" s="9"/>
      <c r="AD59" s="9"/>
      <c r="AE59" s="9"/>
      <c r="AF59" s="9"/>
      <c r="AG59" s="9">
        <f t="shared" si="65"/>
        <v>0</v>
      </c>
      <c r="AH59" s="9">
        <f t="shared" si="66"/>
        <v>0</v>
      </c>
      <c r="AI59" s="9">
        <f t="shared" si="67"/>
        <v>0</v>
      </c>
      <c r="AJ59" s="9">
        <f t="shared" si="12"/>
        <v>0</v>
      </c>
      <c r="AK59" s="9">
        <f t="shared" si="68"/>
        <v>0.86166801277105032</v>
      </c>
      <c r="AL59" s="9">
        <f t="shared" si="69"/>
        <v>-4.9766592665690508E-2</v>
      </c>
      <c r="AM59" s="9">
        <f t="shared" si="70"/>
        <v>-7.1074060117852639E-2</v>
      </c>
      <c r="AN59" s="9">
        <f t="shared" si="16"/>
        <v>0.8660254037844386</v>
      </c>
      <c r="AO59" s="9">
        <f t="shared" si="71"/>
        <v>0.86166801277105032</v>
      </c>
      <c r="AP59" s="9">
        <f t="shared" si="72"/>
        <v>-4.9766592665690508E-2</v>
      </c>
      <c r="AQ59" s="9">
        <f t="shared" si="73"/>
        <v>-7.1074060117852639E-2</v>
      </c>
      <c r="AR59" s="9">
        <f t="shared" si="20"/>
        <v>0.8660254037844386</v>
      </c>
      <c r="AS59" s="9">
        <f t="shared" si="21"/>
        <v>0</v>
      </c>
      <c r="AT59" s="9">
        <f t="shared" si="22"/>
        <v>0</v>
      </c>
      <c r="AU59" s="9">
        <f t="shared" si="23"/>
        <v>0</v>
      </c>
      <c r="AV59" s="9">
        <f t="shared" si="24"/>
        <v>0</v>
      </c>
      <c r="AW59" s="9" t="e">
        <f t="shared" si="74"/>
        <v>#DIV/0!</v>
      </c>
      <c r="AX59" s="9" t="e">
        <f t="shared" si="75"/>
        <v>#DIV/0!</v>
      </c>
      <c r="AY59" s="9" t="e">
        <f t="shared" si="76"/>
        <v>#DIV/0!</v>
      </c>
      <c r="AZ59" s="9" t="e">
        <f t="shared" si="35"/>
        <v>#DIV/0!</v>
      </c>
      <c r="BA59" s="9">
        <v>0</v>
      </c>
      <c r="BB59" s="9">
        <f t="shared" si="77"/>
        <v>-0.8191520442889918</v>
      </c>
      <c r="BC59" s="9">
        <f t="shared" si="78"/>
        <v>0.57357643635104605</v>
      </c>
      <c r="BD59" s="9" t="e">
        <f t="shared" si="36"/>
        <v>#DIV/0!</v>
      </c>
      <c r="BE59" s="9" t="e">
        <f t="shared" si="30"/>
        <v>#DIV/0!</v>
      </c>
      <c r="BF59" s="9" t="e">
        <f t="shared" si="31"/>
        <v>#DIV/0!</v>
      </c>
      <c r="BG59" s="17" t="e">
        <f t="shared" si="37"/>
        <v>#DIV/0!</v>
      </c>
      <c r="BH59" s="9">
        <f t="shared" si="79"/>
        <v>1.7233360255421006</v>
      </c>
      <c r="BI59" s="9">
        <f t="shared" si="79"/>
        <v>-9.9533185331381016E-2</v>
      </c>
      <c r="BJ59" s="9">
        <f t="shared" si="79"/>
        <v>-0.14214812023570528</v>
      </c>
      <c r="BK59" s="9">
        <f t="shared" si="46"/>
        <v>1.7320508075688772</v>
      </c>
      <c r="BL59" s="9">
        <f t="shared" si="47"/>
        <v>0.99496851825091159</v>
      </c>
      <c r="BM59" s="9">
        <f t="shared" si="82"/>
        <v>-0.10018806161207718</v>
      </c>
      <c r="BN59" s="9">
        <f t="shared" si="49"/>
        <v>-0.10035643198967485</v>
      </c>
      <c r="BO59" s="9">
        <f t="shared" si="38"/>
        <v>-5.7500000000000515</v>
      </c>
      <c r="BP59" s="9">
        <f t="shared" si="80"/>
        <v>-1.2363443602225743E-11</v>
      </c>
    </row>
    <row r="60" spans="1:68">
      <c r="A60" s="8">
        <v>35</v>
      </c>
      <c r="B60" s="9">
        <f t="shared" si="61"/>
        <v>0.6108652381980153</v>
      </c>
      <c r="C60" s="10">
        <f t="shared" si="50"/>
        <v>35</v>
      </c>
      <c r="D60" s="9">
        <f t="shared" si="62"/>
        <v>0.6108652381980153</v>
      </c>
      <c r="E60" s="25">
        <f t="shared" si="81"/>
        <v>89.1</v>
      </c>
      <c r="F60" s="9">
        <f t="shared" si="81"/>
        <v>1.5550883635269477</v>
      </c>
      <c r="G60" s="8">
        <v>24</v>
      </c>
      <c r="H60" s="8">
        <f t="shared" si="0"/>
        <v>6</v>
      </c>
      <c r="I60" s="9">
        <f t="shared" si="1"/>
        <v>0.10471975511965977</v>
      </c>
      <c r="J60" s="9">
        <f t="shared" si="2"/>
        <v>0.8612812260087741</v>
      </c>
      <c r="K60" s="9">
        <f t="shared" si="39"/>
        <v>-5.1922608040406187E-2</v>
      </c>
      <c r="L60" s="9">
        <f t="shared" si="40"/>
        <v>-7.4153169177758188E-2</v>
      </c>
      <c r="M60" s="9"/>
      <c r="N60" s="9"/>
      <c r="O60" s="9"/>
      <c r="P60" s="9"/>
      <c r="Q60" s="9" t="e">
        <f>SIN(#REF!)</f>
        <v>#REF!</v>
      </c>
      <c r="R60" s="9"/>
      <c r="S60" s="12" t="e">
        <f>COS(#REF!)</f>
        <v>#REF!</v>
      </c>
      <c r="T60" s="12"/>
      <c r="U60" s="12"/>
      <c r="V60" s="12"/>
      <c r="W60" s="12"/>
      <c r="X60" s="12"/>
      <c r="Y60" s="9"/>
      <c r="Z60" s="9"/>
      <c r="AA60" s="9"/>
      <c r="AB60" s="9"/>
      <c r="AC60" s="9"/>
      <c r="AD60" s="9"/>
      <c r="AE60" s="9"/>
      <c r="AF60" s="9"/>
      <c r="AG60" s="9">
        <f t="shared" si="65"/>
        <v>0</v>
      </c>
      <c r="AH60" s="9">
        <f t="shared" si="66"/>
        <v>0</v>
      </c>
      <c r="AI60" s="9">
        <f t="shared" si="67"/>
        <v>0</v>
      </c>
      <c r="AJ60" s="9">
        <f t="shared" si="12"/>
        <v>0</v>
      </c>
      <c r="AK60" s="9">
        <f t="shared" si="68"/>
        <v>0.8612812260087741</v>
      </c>
      <c r="AL60" s="9">
        <f t="shared" si="69"/>
        <v>-5.1922608040406187E-2</v>
      </c>
      <c r="AM60" s="9">
        <f t="shared" si="70"/>
        <v>-7.4153169177758188E-2</v>
      </c>
      <c r="AN60" s="9">
        <f t="shared" si="16"/>
        <v>0.8660254037844386</v>
      </c>
      <c r="AO60" s="9">
        <f t="shared" si="71"/>
        <v>0.8612812260087741</v>
      </c>
      <c r="AP60" s="9">
        <f t="shared" si="72"/>
        <v>-5.1922608040406187E-2</v>
      </c>
      <c r="AQ60" s="9">
        <f t="shared" si="73"/>
        <v>-7.4153169177758188E-2</v>
      </c>
      <c r="AR60" s="9">
        <f t="shared" si="20"/>
        <v>0.8660254037844386</v>
      </c>
      <c r="AS60" s="9">
        <f t="shared" si="21"/>
        <v>0</v>
      </c>
      <c r="AT60" s="9">
        <f t="shared" si="22"/>
        <v>0</v>
      </c>
      <c r="AU60" s="9">
        <f t="shared" si="23"/>
        <v>0</v>
      </c>
      <c r="AV60" s="9">
        <f t="shared" si="24"/>
        <v>0</v>
      </c>
      <c r="AW60" s="9" t="e">
        <f t="shared" si="74"/>
        <v>#DIV/0!</v>
      </c>
      <c r="AX60" s="9" t="e">
        <f t="shared" si="75"/>
        <v>#DIV/0!</v>
      </c>
      <c r="AY60" s="9" t="e">
        <f t="shared" si="76"/>
        <v>#DIV/0!</v>
      </c>
      <c r="AZ60" s="9" t="e">
        <f t="shared" si="35"/>
        <v>#DIV/0!</v>
      </c>
      <c r="BA60" s="9">
        <v>0</v>
      </c>
      <c r="BB60" s="9">
        <f t="shared" si="77"/>
        <v>-0.8191520442889918</v>
      </c>
      <c r="BC60" s="9">
        <f t="shared" si="78"/>
        <v>0.57357643635104605</v>
      </c>
      <c r="BD60" s="9" t="e">
        <f t="shared" si="36"/>
        <v>#DIV/0!</v>
      </c>
      <c r="BE60" s="9" t="e">
        <f t="shared" si="30"/>
        <v>#DIV/0!</v>
      </c>
      <c r="BF60" s="9" t="e">
        <f t="shared" si="31"/>
        <v>#DIV/0!</v>
      </c>
      <c r="BG60" s="17" t="e">
        <f t="shared" si="37"/>
        <v>#DIV/0!</v>
      </c>
      <c r="BH60" s="9">
        <f t="shared" si="79"/>
        <v>1.7225624520175482</v>
      </c>
      <c r="BI60" s="9">
        <f t="shared" si="79"/>
        <v>-0.10384521608081237</v>
      </c>
      <c r="BJ60" s="9">
        <f t="shared" si="79"/>
        <v>-0.14830633835551638</v>
      </c>
      <c r="BK60" s="9">
        <f t="shared" si="46"/>
        <v>1.7320508075688772</v>
      </c>
      <c r="BL60" s="9">
        <f t="shared" si="47"/>
        <v>0.99452189536827329</v>
      </c>
      <c r="BM60" s="9">
        <f t="shared" si="82"/>
        <v>-0.10452846326765389</v>
      </c>
      <c r="BN60" s="9">
        <f t="shared" si="49"/>
        <v>-0.1047197551196602</v>
      </c>
      <c r="BO60" s="9">
        <f t="shared" si="38"/>
        <v>-6.0000000000000249</v>
      </c>
      <c r="BP60" s="9">
        <f t="shared" si="80"/>
        <v>-5.9685589803848416E-12</v>
      </c>
    </row>
    <row r="61" spans="1:68">
      <c r="A61" s="10">
        <v>35</v>
      </c>
      <c r="B61" s="9">
        <f t="shared" si="61"/>
        <v>0.6108652381980153</v>
      </c>
      <c r="C61" s="10">
        <f t="shared" si="50"/>
        <v>35</v>
      </c>
      <c r="D61" s="9">
        <f t="shared" si="62"/>
        <v>0.6108652381980153</v>
      </c>
      <c r="E61" s="25">
        <f t="shared" si="81"/>
        <v>89.1</v>
      </c>
      <c r="F61" s="9">
        <f t="shared" si="81"/>
        <v>1.5550883635269477</v>
      </c>
      <c r="G61" s="8">
        <v>25</v>
      </c>
      <c r="H61" s="8">
        <f t="shared" si="0"/>
        <v>6.25</v>
      </c>
      <c r="I61" s="9">
        <f t="shared" si="1"/>
        <v>0.1090830782496456</v>
      </c>
      <c r="J61" s="9">
        <f t="shared" si="2"/>
        <v>0.86087804169346482</v>
      </c>
      <c r="K61" s="9">
        <f t="shared" si="39"/>
        <v>-5.4077634883509612E-2</v>
      </c>
      <c r="L61" s="9">
        <f t="shared" si="40"/>
        <v>-7.7230866468212103E-2</v>
      </c>
      <c r="M61" s="9"/>
      <c r="N61" s="9"/>
      <c r="O61" s="9"/>
      <c r="P61" s="9"/>
      <c r="Q61" s="9" t="e">
        <f>SIN(#REF!)</f>
        <v>#REF!</v>
      </c>
      <c r="R61" s="9"/>
      <c r="S61" s="12" t="e">
        <f>COS(#REF!)</f>
        <v>#REF!</v>
      </c>
      <c r="T61" s="12"/>
      <c r="U61" s="12"/>
      <c r="V61" s="12"/>
      <c r="W61" s="12"/>
      <c r="X61" s="12"/>
      <c r="Y61" s="9"/>
      <c r="Z61" s="9"/>
      <c r="AA61" s="9"/>
      <c r="AB61" s="9"/>
      <c r="AC61" s="9"/>
      <c r="AD61" s="9"/>
      <c r="AE61" s="9"/>
      <c r="AF61" s="9"/>
      <c r="AG61" s="9">
        <f t="shared" si="65"/>
        <v>0</v>
      </c>
      <c r="AH61" s="9">
        <f t="shared" si="66"/>
        <v>0</v>
      </c>
      <c r="AI61" s="9">
        <f t="shared" si="67"/>
        <v>0</v>
      </c>
      <c r="AJ61" s="9">
        <f t="shared" si="12"/>
        <v>0</v>
      </c>
      <c r="AK61" s="9">
        <f t="shared" si="68"/>
        <v>0.86087804169346482</v>
      </c>
      <c r="AL61" s="9">
        <f t="shared" si="69"/>
        <v>-5.4077634883509612E-2</v>
      </c>
      <c r="AM61" s="9">
        <f t="shared" si="70"/>
        <v>-7.7230866468212103E-2</v>
      </c>
      <c r="AN61" s="9">
        <f t="shared" si="16"/>
        <v>0.8660254037844386</v>
      </c>
      <c r="AO61" s="9">
        <f t="shared" si="71"/>
        <v>0.86087804169346482</v>
      </c>
      <c r="AP61" s="9">
        <f t="shared" si="72"/>
        <v>-5.4077634883509612E-2</v>
      </c>
      <c r="AQ61" s="9">
        <f t="shared" si="73"/>
        <v>-7.7230866468212103E-2</v>
      </c>
      <c r="AR61" s="9">
        <f t="shared" si="20"/>
        <v>0.8660254037844386</v>
      </c>
      <c r="AS61" s="9">
        <f t="shared" si="21"/>
        <v>0</v>
      </c>
      <c r="AT61" s="9">
        <f t="shared" si="22"/>
        <v>0</v>
      </c>
      <c r="AU61" s="9">
        <f t="shared" si="23"/>
        <v>0</v>
      </c>
      <c r="AV61" s="9">
        <f t="shared" si="24"/>
        <v>0</v>
      </c>
      <c r="AW61" s="9" t="e">
        <f t="shared" si="74"/>
        <v>#DIV/0!</v>
      </c>
      <c r="AX61" s="9" t="e">
        <f t="shared" si="75"/>
        <v>#DIV/0!</v>
      </c>
      <c r="AY61" s="9" t="e">
        <f t="shared" si="76"/>
        <v>#DIV/0!</v>
      </c>
      <c r="AZ61" s="9" t="e">
        <f t="shared" si="35"/>
        <v>#DIV/0!</v>
      </c>
      <c r="BA61" s="9">
        <v>0</v>
      </c>
      <c r="BB61" s="9">
        <f t="shared" si="77"/>
        <v>-0.8191520442889918</v>
      </c>
      <c r="BC61" s="9">
        <f t="shared" si="78"/>
        <v>0.57357643635104605</v>
      </c>
      <c r="BD61" s="9" t="e">
        <f t="shared" si="36"/>
        <v>#DIV/0!</v>
      </c>
      <c r="BE61" s="9" t="e">
        <f t="shared" si="30"/>
        <v>#DIV/0!</v>
      </c>
      <c r="BF61" s="9" t="e">
        <f t="shared" si="31"/>
        <v>#DIV/0!</v>
      </c>
      <c r="BG61" s="17" t="e">
        <f t="shared" si="37"/>
        <v>#DIV/0!</v>
      </c>
      <c r="BH61" s="9">
        <f t="shared" si="79"/>
        <v>1.7217560833869296</v>
      </c>
      <c r="BI61" s="9">
        <f t="shared" si="79"/>
        <v>-0.10815526976701922</v>
      </c>
      <c r="BJ61" s="9">
        <f t="shared" si="79"/>
        <v>-0.15446173293642421</v>
      </c>
      <c r="BK61" s="9">
        <f t="shared" si="46"/>
        <v>1.7320508075688772</v>
      </c>
      <c r="BL61" s="9">
        <f t="shared" si="47"/>
        <v>0.99405633822231965</v>
      </c>
      <c r="BM61" s="9">
        <f t="shared" si="82"/>
        <v>-0.10886687485196407</v>
      </c>
      <c r="BN61" s="9">
        <f t="shared" si="49"/>
        <v>-0.1090830782496451</v>
      </c>
      <c r="BO61" s="9">
        <f t="shared" si="38"/>
        <v>-6.2499999999999716</v>
      </c>
      <c r="BP61" s="9">
        <f t="shared" si="80"/>
        <v>6.8212102632969618E-12</v>
      </c>
    </row>
    <row r="62" spans="1:68">
      <c r="A62" s="8">
        <v>35</v>
      </c>
      <c r="B62" s="9">
        <f t="shared" si="61"/>
        <v>0.6108652381980153</v>
      </c>
      <c r="C62" s="10">
        <f t="shared" si="50"/>
        <v>35</v>
      </c>
      <c r="D62" s="9">
        <f t="shared" si="62"/>
        <v>0.6108652381980153</v>
      </c>
      <c r="E62" s="25">
        <f t="shared" si="81"/>
        <v>89.1</v>
      </c>
      <c r="F62" s="9">
        <f t="shared" si="81"/>
        <v>1.5550883635269477</v>
      </c>
      <c r="G62" s="8">
        <v>26</v>
      </c>
      <c r="H62" s="8">
        <f t="shared" si="0"/>
        <v>6.5</v>
      </c>
      <c r="I62" s="9">
        <f t="shared" si="1"/>
        <v>0.11344640137963141</v>
      </c>
      <c r="J62" s="9">
        <f t="shared" si="2"/>
        <v>0.86045846750117061</v>
      </c>
      <c r="K62" s="9">
        <f t="shared" si="39"/>
        <v>-5.6231632166396088E-2</v>
      </c>
      <c r="L62" s="9">
        <f t="shared" si="40"/>
        <v>-8.0307093394294357E-2</v>
      </c>
      <c r="M62" s="9"/>
      <c r="N62" s="9"/>
      <c r="O62" s="9"/>
      <c r="P62" s="9"/>
      <c r="Q62" s="9" t="e">
        <f>SIN(#REF!)</f>
        <v>#REF!</v>
      </c>
      <c r="R62" s="9"/>
      <c r="S62" s="12" t="e">
        <f>COS(#REF!)</f>
        <v>#REF!</v>
      </c>
      <c r="T62" s="12"/>
      <c r="U62" s="12"/>
      <c r="V62" s="12"/>
      <c r="W62" s="12"/>
      <c r="X62" s="12"/>
      <c r="Y62" s="9"/>
      <c r="Z62" s="9"/>
      <c r="AA62" s="9"/>
      <c r="AB62" s="9"/>
      <c r="AC62" s="9"/>
      <c r="AD62" s="9"/>
      <c r="AE62" s="9"/>
      <c r="AF62" s="9"/>
      <c r="AG62" s="9">
        <f t="shared" si="65"/>
        <v>0</v>
      </c>
      <c r="AH62" s="9">
        <f t="shared" si="66"/>
        <v>0</v>
      </c>
      <c r="AI62" s="9">
        <f t="shared" si="67"/>
        <v>0</v>
      </c>
      <c r="AJ62" s="9">
        <f t="shared" si="12"/>
        <v>0</v>
      </c>
      <c r="AK62" s="9">
        <f t="shared" si="68"/>
        <v>0.86045846750117061</v>
      </c>
      <c r="AL62" s="9">
        <f t="shared" si="69"/>
        <v>-5.6231632166396088E-2</v>
      </c>
      <c r="AM62" s="9">
        <f t="shared" si="70"/>
        <v>-8.0307093394294357E-2</v>
      </c>
      <c r="AN62" s="9">
        <f t="shared" si="16"/>
        <v>0.86602540378443849</v>
      </c>
      <c r="AO62" s="9">
        <f t="shared" si="71"/>
        <v>0.86045846750117061</v>
      </c>
      <c r="AP62" s="9">
        <f t="shared" si="72"/>
        <v>-5.6231632166396088E-2</v>
      </c>
      <c r="AQ62" s="9">
        <f t="shared" si="73"/>
        <v>-8.0307093394294357E-2</v>
      </c>
      <c r="AR62" s="9">
        <f t="shared" si="20"/>
        <v>0.86602540378443849</v>
      </c>
      <c r="AS62" s="9">
        <f t="shared" si="21"/>
        <v>0</v>
      </c>
      <c r="AT62" s="9">
        <f t="shared" si="22"/>
        <v>0</v>
      </c>
      <c r="AU62" s="9">
        <f t="shared" si="23"/>
        <v>0</v>
      </c>
      <c r="AV62" s="9">
        <f t="shared" si="24"/>
        <v>0</v>
      </c>
      <c r="AW62" s="9" t="e">
        <f t="shared" si="74"/>
        <v>#DIV/0!</v>
      </c>
      <c r="AX62" s="9" t="e">
        <f t="shared" si="75"/>
        <v>#DIV/0!</v>
      </c>
      <c r="AY62" s="9" t="e">
        <f t="shared" si="76"/>
        <v>#DIV/0!</v>
      </c>
      <c r="AZ62" s="9" t="e">
        <f t="shared" si="35"/>
        <v>#DIV/0!</v>
      </c>
      <c r="BA62" s="9">
        <v>0</v>
      </c>
      <c r="BB62" s="9">
        <f t="shared" si="77"/>
        <v>-0.8191520442889918</v>
      </c>
      <c r="BC62" s="9">
        <f t="shared" si="78"/>
        <v>0.57357643635104605</v>
      </c>
      <c r="BD62" s="9" t="e">
        <f t="shared" si="36"/>
        <v>#DIV/0!</v>
      </c>
      <c r="BE62" s="9" t="e">
        <f t="shared" si="30"/>
        <v>#DIV/0!</v>
      </c>
      <c r="BF62" s="9" t="e">
        <f t="shared" si="31"/>
        <v>#DIV/0!</v>
      </c>
      <c r="BG62" s="17" t="e">
        <f t="shared" si="37"/>
        <v>#DIV/0!</v>
      </c>
      <c r="BH62" s="9">
        <f t="shared" si="79"/>
        <v>1.7209169350023412</v>
      </c>
      <c r="BI62" s="9">
        <f t="shared" si="79"/>
        <v>-0.11246326433279218</v>
      </c>
      <c r="BJ62" s="9">
        <f t="shared" si="79"/>
        <v>-0.16061418678858871</v>
      </c>
      <c r="BK62" s="9">
        <f t="shared" si="46"/>
        <v>1.732050807568877</v>
      </c>
      <c r="BL62" s="9">
        <f t="shared" si="47"/>
        <v>0.99357185567658757</v>
      </c>
      <c r="BM62" s="9">
        <f t="shared" si="82"/>
        <v>-0.11320321376790594</v>
      </c>
      <c r="BN62" s="9">
        <f t="shared" si="49"/>
        <v>-0.11344640137963065</v>
      </c>
      <c r="BO62" s="9">
        <f t="shared" si="38"/>
        <v>-6.4999999999999565</v>
      </c>
      <c r="BP62" s="9">
        <f t="shared" si="80"/>
        <v>1.0444978215673473E-11</v>
      </c>
    </row>
    <row r="63" spans="1:68">
      <c r="A63" s="10">
        <v>35</v>
      </c>
      <c r="B63" s="9">
        <f t="shared" si="61"/>
        <v>0.6108652381980153</v>
      </c>
      <c r="C63" s="10">
        <f t="shared" si="50"/>
        <v>35</v>
      </c>
      <c r="D63" s="9">
        <f t="shared" si="62"/>
        <v>0.6108652381980153</v>
      </c>
      <c r="E63" s="25">
        <f t="shared" si="81"/>
        <v>89.1</v>
      </c>
      <c r="F63" s="9">
        <f t="shared" si="81"/>
        <v>1.5550883635269477</v>
      </c>
      <c r="G63" s="8">
        <v>27</v>
      </c>
      <c r="H63" s="8">
        <f t="shared" si="0"/>
        <v>6.75</v>
      </c>
      <c r="I63" s="9">
        <f t="shared" si="1"/>
        <v>0.11780972450961724</v>
      </c>
      <c r="J63" s="9">
        <f t="shared" si="2"/>
        <v>0.86002251141997943</v>
      </c>
      <c r="K63" s="9">
        <f t="shared" si="39"/>
        <v>-5.8384558880062269E-2</v>
      </c>
      <c r="L63" s="9">
        <f t="shared" si="40"/>
        <v>-8.3381791389078558E-2</v>
      </c>
      <c r="M63" s="9"/>
      <c r="N63" s="9"/>
      <c r="O63" s="9"/>
      <c r="P63" s="9"/>
      <c r="Q63" s="9" t="e">
        <f>SIN(#REF!)</f>
        <v>#REF!</v>
      </c>
      <c r="R63" s="9"/>
      <c r="S63" s="12" t="e">
        <f>COS(#REF!)</f>
        <v>#REF!</v>
      </c>
      <c r="T63" s="12"/>
      <c r="U63" s="12"/>
      <c r="V63" s="12"/>
      <c r="W63" s="12"/>
      <c r="X63" s="12"/>
      <c r="Y63" s="9"/>
      <c r="Z63" s="9"/>
      <c r="AA63" s="9"/>
      <c r="AB63" s="9"/>
      <c r="AC63" s="9"/>
      <c r="AD63" s="9"/>
      <c r="AE63" s="9"/>
      <c r="AF63" s="9"/>
      <c r="AG63" s="9">
        <f t="shared" si="65"/>
        <v>0</v>
      </c>
      <c r="AH63" s="9">
        <f t="shared" si="66"/>
        <v>0</v>
      </c>
      <c r="AI63" s="9">
        <f t="shared" si="67"/>
        <v>0</v>
      </c>
      <c r="AJ63" s="9">
        <f t="shared" si="12"/>
        <v>0</v>
      </c>
      <c r="AK63" s="9">
        <f t="shared" si="68"/>
        <v>0.86002251141997943</v>
      </c>
      <c r="AL63" s="9">
        <f t="shared" si="69"/>
        <v>-5.8384558880062269E-2</v>
      </c>
      <c r="AM63" s="9">
        <f t="shared" si="70"/>
        <v>-8.3381791389078558E-2</v>
      </c>
      <c r="AN63" s="9">
        <f t="shared" si="16"/>
        <v>0.8660254037844386</v>
      </c>
      <c r="AO63" s="9">
        <f t="shared" si="71"/>
        <v>0.86002251141997943</v>
      </c>
      <c r="AP63" s="9">
        <f t="shared" si="72"/>
        <v>-5.8384558880062269E-2</v>
      </c>
      <c r="AQ63" s="9">
        <f t="shared" si="73"/>
        <v>-8.3381791389078558E-2</v>
      </c>
      <c r="AR63" s="9">
        <f t="shared" si="20"/>
        <v>0.8660254037844386</v>
      </c>
      <c r="AS63" s="9">
        <f t="shared" si="21"/>
        <v>0</v>
      </c>
      <c r="AT63" s="9">
        <f t="shared" si="22"/>
        <v>0</v>
      </c>
      <c r="AU63" s="9">
        <f t="shared" si="23"/>
        <v>0</v>
      </c>
      <c r="AV63" s="9">
        <f t="shared" si="24"/>
        <v>0</v>
      </c>
      <c r="AW63" s="9" t="e">
        <f t="shared" si="74"/>
        <v>#DIV/0!</v>
      </c>
      <c r="AX63" s="9" t="e">
        <f t="shared" si="75"/>
        <v>#DIV/0!</v>
      </c>
      <c r="AY63" s="9" t="e">
        <f t="shared" si="76"/>
        <v>#DIV/0!</v>
      </c>
      <c r="AZ63" s="9" t="e">
        <f t="shared" si="35"/>
        <v>#DIV/0!</v>
      </c>
      <c r="BA63" s="9">
        <v>0</v>
      </c>
      <c r="BB63" s="9">
        <f t="shared" si="77"/>
        <v>-0.8191520442889918</v>
      </c>
      <c r="BC63" s="9">
        <f t="shared" si="78"/>
        <v>0.57357643635104605</v>
      </c>
      <c r="BD63" s="9" t="e">
        <f t="shared" si="36"/>
        <v>#DIV/0!</v>
      </c>
      <c r="BE63" s="9" t="e">
        <f t="shared" si="30"/>
        <v>#DIV/0!</v>
      </c>
      <c r="BF63" s="9" t="e">
        <f t="shared" si="31"/>
        <v>#DIV/0!</v>
      </c>
      <c r="BG63" s="17" t="e">
        <f t="shared" si="37"/>
        <v>#DIV/0!</v>
      </c>
      <c r="BH63" s="9">
        <f t="shared" si="79"/>
        <v>1.7200450228399589</v>
      </c>
      <c r="BI63" s="9">
        <f t="shared" si="79"/>
        <v>-0.11676911776012454</v>
      </c>
      <c r="BJ63" s="9">
        <f t="shared" si="79"/>
        <v>-0.16676358277815712</v>
      </c>
      <c r="BK63" s="9">
        <f t="shared" si="46"/>
        <v>1.7320508075688772</v>
      </c>
      <c r="BL63" s="9">
        <f t="shared" si="47"/>
        <v>0.99306845695492629</v>
      </c>
      <c r="BM63" s="9">
        <f t="shared" si="82"/>
        <v>-0.11753739745783774</v>
      </c>
      <c r="BN63" s="9">
        <f t="shared" si="49"/>
        <v>-0.11780972450961735</v>
      </c>
      <c r="BO63" s="9">
        <f t="shared" si="38"/>
        <v>-6.7500000000000062</v>
      </c>
      <c r="BP63" s="9">
        <f t="shared" si="80"/>
        <v>-1.4921397450962104E-12</v>
      </c>
    </row>
    <row r="64" spans="1:68">
      <c r="A64" s="8">
        <v>35</v>
      </c>
      <c r="B64" s="9">
        <f t="shared" si="61"/>
        <v>0.6108652381980153</v>
      </c>
      <c r="C64" s="10">
        <f t="shared" si="50"/>
        <v>35</v>
      </c>
      <c r="D64" s="9">
        <f t="shared" si="62"/>
        <v>0.6108652381980153</v>
      </c>
      <c r="E64" s="25">
        <f t="shared" si="81"/>
        <v>89.1</v>
      </c>
      <c r="F64" s="9">
        <f t="shared" si="81"/>
        <v>1.5550883635269477</v>
      </c>
      <c r="G64" s="8">
        <v>28</v>
      </c>
      <c r="H64" s="8">
        <f t="shared" si="0"/>
        <v>7</v>
      </c>
      <c r="I64" s="9">
        <f t="shared" si="1"/>
        <v>0.12217304763960307</v>
      </c>
      <c r="J64" s="9">
        <f t="shared" si="2"/>
        <v>0.85957018174986655</v>
      </c>
      <c r="K64" s="9">
        <f t="shared" si="39"/>
        <v>-6.0536374035886895E-2</v>
      </c>
      <c r="L64" s="9">
        <f t="shared" si="40"/>
        <v>-8.6454901914746973E-2</v>
      </c>
      <c r="M64" s="9"/>
      <c r="N64" s="9"/>
      <c r="O64" s="9"/>
      <c r="P64" s="9"/>
      <c r="Q64" s="9" t="e">
        <f>SIN(#REF!)</f>
        <v>#REF!</v>
      </c>
      <c r="R64" s="9"/>
      <c r="S64" s="12" t="e">
        <f>COS(#REF!)</f>
        <v>#REF!</v>
      </c>
      <c r="T64" s="12"/>
      <c r="U64" s="12"/>
      <c r="V64" s="12"/>
      <c r="W64" s="12"/>
      <c r="X64" s="12"/>
      <c r="Y64" s="9"/>
      <c r="Z64" s="9"/>
      <c r="AA64" s="9"/>
      <c r="AB64" s="9"/>
      <c r="AC64" s="9"/>
      <c r="AD64" s="9"/>
      <c r="AE64" s="9"/>
      <c r="AF64" s="9"/>
      <c r="AG64" s="9">
        <f t="shared" si="65"/>
        <v>0</v>
      </c>
      <c r="AH64" s="9">
        <f t="shared" si="66"/>
        <v>0</v>
      </c>
      <c r="AI64" s="9">
        <f t="shared" si="67"/>
        <v>0</v>
      </c>
      <c r="AJ64" s="9">
        <f t="shared" si="12"/>
        <v>0</v>
      </c>
      <c r="AK64" s="9">
        <f t="shared" si="68"/>
        <v>0.85957018174986655</v>
      </c>
      <c r="AL64" s="9">
        <f t="shared" si="69"/>
        <v>-6.0536374035886895E-2</v>
      </c>
      <c r="AM64" s="9">
        <f t="shared" si="70"/>
        <v>-8.6454901914746973E-2</v>
      </c>
      <c r="AN64" s="9">
        <f t="shared" si="16"/>
        <v>0.8660254037844386</v>
      </c>
      <c r="AO64" s="9">
        <f t="shared" si="71"/>
        <v>0.85957018174986655</v>
      </c>
      <c r="AP64" s="9">
        <f t="shared" si="72"/>
        <v>-6.0536374035886895E-2</v>
      </c>
      <c r="AQ64" s="9">
        <f t="shared" si="73"/>
        <v>-8.6454901914746973E-2</v>
      </c>
      <c r="AR64" s="9">
        <f t="shared" si="20"/>
        <v>0.8660254037844386</v>
      </c>
      <c r="AS64" s="9">
        <f t="shared" si="21"/>
        <v>0</v>
      </c>
      <c r="AT64" s="9">
        <f t="shared" si="22"/>
        <v>0</v>
      </c>
      <c r="AU64" s="9">
        <f t="shared" si="23"/>
        <v>0</v>
      </c>
      <c r="AV64" s="9">
        <f t="shared" si="24"/>
        <v>0</v>
      </c>
      <c r="AW64" s="9" t="e">
        <f t="shared" si="74"/>
        <v>#DIV/0!</v>
      </c>
      <c r="AX64" s="9" t="e">
        <f t="shared" si="75"/>
        <v>#DIV/0!</v>
      </c>
      <c r="AY64" s="9" t="e">
        <f t="shared" si="76"/>
        <v>#DIV/0!</v>
      </c>
      <c r="AZ64" s="9" t="e">
        <f t="shared" si="35"/>
        <v>#DIV/0!</v>
      </c>
      <c r="BA64" s="9">
        <v>0</v>
      </c>
      <c r="BB64" s="9">
        <f t="shared" si="77"/>
        <v>-0.8191520442889918</v>
      </c>
      <c r="BC64" s="9">
        <f t="shared" si="78"/>
        <v>0.57357643635104605</v>
      </c>
      <c r="BD64" s="9" t="e">
        <f t="shared" si="36"/>
        <v>#DIV/0!</v>
      </c>
      <c r="BE64" s="9" t="e">
        <f t="shared" si="30"/>
        <v>#DIV/0!</v>
      </c>
      <c r="BF64" s="9" t="e">
        <f t="shared" si="31"/>
        <v>#DIV/0!</v>
      </c>
      <c r="BG64" s="17" t="e">
        <f t="shared" si="37"/>
        <v>#DIV/0!</v>
      </c>
      <c r="BH64" s="9">
        <f t="shared" si="79"/>
        <v>1.7191403634997331</v>
      </c>
      <c r="BI64" s="9">
        <f t="shared" si="79"/>
        <v>-0.12107274807177379</v>
      </c>
      <c r="BJ64" s="9">
        <f t="shared" si="79"/>
        <v>-0.17290980382949395</v>
      </c>
      <c r="BK64" s="9">
        <f t="shared" si="46"/>
        <v>1.7320508075688772</v>
      </c>
      <c r="BL64" s="9">
        <f t="shared" si="47"/>
        <v>0.99254615164132209</v>
      </c>
      <c r="BM64" s="9">
        <f>-SQRT(1-BL64*BL64)</f>
        <v>-0.1218693434051468</v>
      </c>
      <c r="BN64" s="9">
        <f t="shared" si="49"/>
        <v>-0.12217304763960238</v>
      </c>
      <c r="BO64" s="9">
        <f t="shared" si="38"/>
        <v>-6.99999999999996</v>
      </c>
      <c r="BP64" s="9">
        <f t="shared" si="80"/>
        <v>9.5923269327613525E-12</v>
      </c>
    </row>
    <row r="65" spans="1:68">
      <c r="A65" s="10">
        <v>35</v>
      </c>
      <c r="B65" s="9">
        <f t="shared" si="61"/>
        <v>0.6108652381980153</v>
      </c>
      <c r="C65" s="10">
        <f t="shared" si="50"/>
        <v>35</v>
      </c>
      <c r="D65" s="9">
        <f t="shared" si="62"/>
        <v>0.6108652381980153</v>
      </c>
      <c r="E65" s="25">
        <f t="shared" si="81"/>
        <v>89.1</v>
      </c>
      <c r="F65" s="9">
        <f t="shared" si="81"/>
        <v>1.5550883635269477</v>
      </c>
      <c r="G65" s="8">
        <v>29</v>
      </c>
      <c r="H65" s="8">
        <f t="shared" si="0"/>
        <v>7.25</v>
      </c>
      <c r="I65" s="9">
        <f t="shared" si="1"/>
        <v>0.1265363707695889</v>
      </c>
      <c r="J65" s="9">
        <f t="shared" si="2"/>
        <v>0.85910148710253686</v>
      </c>
      <c r="K65" s="9">
        <f t="shared" si="39"/>
        <v>-6.2687036666411192E-2</v>
      </c>
      <c r="L65" s="9">
        <f t="shared" si="40"/>
        <v>-8.9526366463704987E-2</v>
      </c>
      <c r="M65" s="9"/>
      <c r="N65" s="9"/>
      <c r="O65" s="9"/>
      <c r="P65" s="9"/>
      <c r="Q65" s="9" t="e">
        <f>SIN(#REF!)</f>
        <v>#REF!</v>
      </c>
      <c r="R65" s="9"/>
      <c r="S65" s="12" t="e">
        <f>COS(#REF!)</f>
        <v>#REF!</v>
      </c>
      <c r="T65" s="12"/>
      <c r="U65" s="12"/>
      <c r="V65" s="12"/>
      <c r="W65" s="12"/>
      <c r="X65" s="12"/>
      <c r="Y65" s="9"/>
      <c r="Z65" s="9"/>
      <c r="AA65" s="9"/>
      <c r="AB65" s="9"/>
      <c r="AC65" s="9"/>
      <c r="AD65" s="9"/>
      <c r="AE65" s="9"/>
      <c r="AF65" s="9"/>
      <c r="AG65" s="9">
        <f t="shared" si="65"/>
        <v>0</v>
      </c>
      <c r="AH65" s="9">
        <f t="shared" si="66"/>
        <v>0</v>
      </c>
      <c r="AI65" s="9">
        <f t="shared" si="67"/>
        <v>0</v>
      </c>
      <c r="AJ65" s="9">
        <f t="shared" si="12"/>
        <v>0</v>
      </c>
      <c r="AK65" s="9">
        <f t="shared" si="68"/>
        <v>0.85910148710253686</v>
      </c>
      <c r="AL65" s="9">
        <f t="shared" si="69"/>
        <v>-6.2687036666411192E-2</v>
      </c>
      <c r="AM65" s="9">
        <f t="shared" si="70"/>
        <v>-8.9526366463704987E-2</v>
      </c>
      <c r="AN65" s="9">
        <f t="shared" si="16"/>
        <v>0.86602540378443849</v>
      </c>
      <c r="AO65" s="9">
        <f t="shared" si="71"/>
        <v>0.85910148710253686</v>
      </c>
      <c r="AP65" s="9">
        <f t="shared" si="72"/>
        <v>-6.2687036666411192E-2</v>
      </c>
      <c r="AQ65" s="9">
        <f t="shared" si="73"/>
        <v>-8.9526366463704987E-2</v>
      </c>
      <c r="AR65" s="9">
        <f t="shared" si="20"/>
        <v>0.86602540378443849</v>
      </c>
      <c r="AS65" s="9">
        <f t="shared" si="21"/>
        <v>0</v>
      </c>
      <c r="AT65" s="9">
        <f t="shared" si="22"/>
        <v>0</v>
      </c>
      <c r="AU65" s="9">
        <f t="shared" si="23"/>
        <v>0</v>
      </c>
      <c r="AV65" s="9">
        <f t="shared" si="24"/>
        <v>0</v>
      </c>
      <c r="AW65" s="9" t="e">
        <f t="shared" si="74"/>
        <v>#DIV/0!</v>
      </c>
      <c r="AX65" s="9" t="e">
        <f t="shared" si="75"/>
        <v>#DIV/0!</v>
      </c>
      <c r="AY65" s="9" t="e">
        <f t="shared" si="76"/>
        <v>#DIV/0!</v>
      </c>
      <c r="AZ65" s="9" t="e">
        <f t="shared" si="35"/>
        <v>#DIV/0!</v>
      </c>
      <c r="BA65" s="9">
        <v>0</v>
      </c>
      <c r="BB65" s="9">
        <f t="shared" si="77"/>
        <v>-0.8191520442889918</v>
      </c>
      <c r="BC65" s="9">
        <f t="shared" si="78"/>
        <v>0.57357643635104605</v>
      </c>
      <c r="BD65" s="9" t="e">
        <f t="shared" si="36"/>
        <v>#DIV/0!</v>
      </c>
      <c r="BE65" s="9" t="e">
        <f t="shared" si="30"/>
        <v>#DIV/0!</v>
      </c>
      <c r="BF65" s="9" t="e">
        <f t="shared" si="31"/>
        <v>#DIV/0!</v>
      </c>
      <c r="BG65" s="17" t="e">
        <f t="shared" si="37"/>
        <v>#DIV/0!</v>
      </c>
      <c r="BH65" s="9">
        <f t="shared" si="79"/>
        <v>1.7182029742050737</v>
      </c>
      <c r="BI65" s="9">
        <f t="shared" si="79"/>
        <v>-0.12537407333282238</v>
      </c>
      <c r="BJ65" s="9">
        <f t="shared" si="79"/>
        <v>-0.17905273292740997</v>
      </c>
      <c r="BK65" s="9">
        <f t="shared" si="46"/>
        <v>1.732050807568877</v>
      </c>
      <c r="BL65" s="9">
        <f t="shared" si="47"/>
        <v>0.99200494967971509</v>
      </c>
      <c r="BM65" s="9">
        <f t="shared" si="82"/>
        <v>-0.12619896913582895</v>
      </c>
      <c r="BN65" s="9">
        <f t="shared" si="49"/>
        <v>-0.12653637076958807</v>
      </c>
      <c r="BO65" s="9">
        <f t="shared" si="38"/>
        <v>-7.2499999999999529</v>
      </c>
      <c r="BP65" s="9">
        <f t="shared" si="80"/>
        <v>1.1297629498585593E-11</v>
      </c>
    </row>
    <row r="66" spans="1:68">
      <c r="A66" s="8">
        <v>35</v>
      </c>
      <c r="B66" s="9">
        <f t="shared" si="61"/>
        <v>0.6108652381980153</v>
      </c>
      <c r="C66" s="10">
        <f t="shared" si="50"/>
        <v>35</v>
      </c>
      <c r="D66" s="9">
        <f t="shared" si="62"/>
        <v>0.6108652381980153</v>
      </c>
      <c r="E66" s="25">
        <f t="shared" si="81"/>
        <v>89.1</v>
      </c>
      <c r="F66" s="9">
        <f t="shared" si="81"/>
        <v>1.5550883635269477</v>
      </c>
      <c r="G66" s="8">
        <v>30</v>
      </c>
      <c r="H66" s="8">
        <f t="shared" si="0"/>
        <v>7.5</v>
      </c>
      <c r="I66" s="9">
        <f t="shared" si="1"/>
        <v>0.1308996938995747</v>
      </c>
      <c r="J66" s="9">
        <f t="shared" si="2"/>
        <v>0.85861643640126084</v>
      </c>
      <c r="K66" s="9">
        <f t="shared" si="39"/>
        <v>-6.4836505826118759E-2</v>
      </c>
      <c r="L66" s="9">
        <f t="shared" si="40"/>
        <v>-9.2596126559695E-2</v>
      </c>
      <c r="M66" s="9"/>
      <c r="N66" s="9"/>
      <c r="O66" s="9"/>
      <c r="P66" s="9"/>
      <c r="Q66" s="9" t="e">
        <f>SIN(#REF!)</f>
        <v>#REF!</v>
      </c>
      <c r="R66" s="9"/>
      <c r="S66" s="12" t="e">
        <f>COS(#REF!)</f>
        <v>#REF!</v>
      </c>
      <c r="T66" s="12"/>
      <c r="U66" s="12"/>
      <c r="V66" s="12"/>
      <c r="W66" s="12"/>
      <c r="X66" s="12"/>
      <c r="Y66" s="9"/>
      <c r="Z66" s="9"/>
      <c r="AA66" s="9"/>
      <c r="AB66" s="9"/>
      <c r="AC66" s="9"/>
      <c r="AD66" s="9"/>
      <c r="AE66" s="9"/>
      <c r="AF66" s="9"/>
      <c r="AG66" s="9">
        <f t="shared" si="65"/>
        <v>0</v>
      </c>
      <c r="AH66" s="9">
        <f t="shared" si="66"/>
        <v>0</v>
      </c>
      <c r="AI66" s="9">
        <f t="shared" si="67"/>
        <v>0</v>
      </c>
      <c r="AJ66" s="9">
        <f t="shared" si="12"/>
        <v>0</v>
      </c>
      <c r="AK66" s="9">
        <f t="shared" si="68"/>
        <v>0.85861643640126084</v>
      </c>
      <c r="AL66" s="9">
        <f t="shared" si="69"/>
        <v>-6.4836505826118759E-2</v>
      </c>
      <c r="AM66" s="9">
        <f t="shared" si="70"/>
        <v>-9.2596126559695E-2</v>
      </c>
      <c r="AN66" s="9">
        <f t="shared" si="16"/>
        <v>0.86602540378443849</v>
      </c>
      <c r="AO66" s="9">
        <f t="shared" si="71"/>
        <v>0.85861643640126084</v>
      </c>
      <c r="AP66" s="9">
        <f t="shared" si="72"/>
        <v>-6.4836505826118759E-2</v>
      </c>
      <c r="AQ66" s="9">
        <f t="shared" si="73"/>
        <v>-9.2596126559695E-2</v>
      </c>
      <c r="AR66" s="9">
        <f t="shared" si="20"/>
        <v>0.86602540378443849</v>
      </c>
      <c r="AS66" s="9">
        <f t="shared" si="21"/>
        <v>0</v>
      </c>
      <c r="AT66" s="9">
        <f t="shared" si="22"/>
        <v>0</v>
      </c>
      <c r="AU66" s="9">
        <f t="shared" si="23"/>
        <v>0</v>
      </c>
      <c r="AV66" s="9">
        <f t="shared" si="24"/>
        <v>0</v>
      </c>
      <c r="AW66" s="9" t="e">
        <f t="shared" si="74"/>
        <v>#DIV/0!</v>
      </c>
      <c r="AX66" s="9" t="e">
        <f t="shared" si="75"/>
        <v>#DIV/0!</v>
      </c>
      <c r="AY66" s="9" t="e">
        <f t="shared" si="76"/>
        <v>#DIV/0!</v>
      </c>
      <c r="AZ66" s="9" t="e">
        <f t="shared" si="35"/>
        <v>#DIV/0!</v>
      </c>
      <c r="BA66" s="9">
        <v>0</v>
      </c>
      <c r="BB66" s="9">
        <f t="shared" si="77"/>
        <v>-0.8191520442889918</v>
      </c>
      <c r="BC66" s="9">
        <f t="shared" si="78"/>
        <v>0.57357643635104605</v>
      </c>
      <c r="BD66" s="9" t="e">
        <f t="shared" si="36"/>
        <v>#DIV/0!</v>
      </c>
      <c r="BE66" s="9" t="e">
        <f t="shared" si="30"/>
        <v>#DIV/0!</v>
      </c>
      <c r="BF66" s="9" t="e">
        <f t="shared" si="31"/>
        <v>#DIV/0!</v>
      </c>
      <c r="BG66" s="17" t="e">
        <f t="shared" si="37"/>
        <v>#DIV/0!</v>
      </c>
      <c r="BH66" s="9">
        <f t="shared" si="79"/>
        <v>1.7172328728025217</v>
      </c>
      <c r="BI66" s="9">
        <f t="shared" si="79"/>
        <v>-0.12967301165223752</v>
      </c>
      <c r="BJ66" s="9">
        <f t="shared" si="79"/>
        <v>-0.18519225311939</v>
      </c>
      <c r="BK66" s="9">
        <f t="shared" si="46"/>
        <v>1.732050807568877</v>
      </c>
      <c r="BL66" s="9">
        <f t="shared" si="47"/>
        <v>0.99144486137381049</v>
      </c>
      <c r="BM66" s="9">
        <f t="shared" si="82"/>
        <v>-0.13052619222005091</v>
      </c>
      <c r="BN66" s="9">
        <f t="shared" si="49"/>
        <v>-0.13089969389957401</v>
      </c>
      <c r="BO66" s="9">
        <f t="shared" si="38"/>
        <v>-7.49999999999996</v>
      </c>
      <c r="BP66" s="9">
        <f t="shared" si="80"/>
        <v>9.5923269327613525E-12</v>
      </c>
    </row>
    <row r="67" spans="1:68">
      <c r="A67" s="10">
        <v>35</v>
      </c>
      <c r="B67" s="9">
        <f t="shared" si="61"/>
        <v>0.6108652381980153</v>
      </c>
      <c r="C67" s="10">
        <f t="shared" si="50"/>
        <v>35</v>
      </c>
      <c r="D67" s="9">
        <f t="shared" si="62"/>
        <v>0.6108652381980153</v>
      </c>
      <c r="E67" s="25">
        <f t="shared" si="81"/>
        <v>89.1</v>
      </c>
      <c r="F67" s="9">
        <f t="shared" si="81"/>
        <v>1.5550883635269477</v>
      </c>
      <c r="G67" s="8">
        <v>31</v>
      </c>
      <c r="H67" s="8">
        <f t="shared" si="0"/>
        <v>7.75</v>
      </c>
      <c r="I67" s="9">
        <f t="shared" si="1"/>
        <v>0.13526301702956053</v>
      </c>
      <c r="J67" s="9">
        <f t="shared" si="2"/>
        <v>0.85811503888070484</v>
      </c>
      <c r="K67" s="9">
        <f t="shared" si="39"/>
        <v>-6.6984740592215222E-2</v>
      </c>
      <c r="L67" s="9">
        <f t="shared" si="40"/>
        <v>-9.5664123758909786E-2</v>
      </c>
      <c r="M67" s="9"/>
      <c r="N67" s="9"/>
      <c r="O67" s="9"/>
      <c r="P67" s="9"/>
      <c r="Q67" s="9" t="e">
        <f>SIN(#REF!)</f>
        <v>#REF!</v>
      </c>
      <c r="R67" s="9"/>
      <c r="S67" s="12" t="e">
        <f>COS(#REF!)</f>
        <v>#REF!</v>
      </c>
      <c r="T67" s="12"/>
      <c r="U67" s="12"/>
      <c r="V67" s="12"/>
      <c r="W67" s="12"/>
      <c r="X67" s="12"/>
      <c r="Y67" s="9"/>
      <c r="Z67" s="9"/>
      <c r="AA67" s="9"/>
      <c r="AB67" s="9"/>
      <c r="AC67" s="9"/>
      <c r="AD67" s="9"/>
      <c r="AE67" s="9"/>
      <c r="AF67" s="9"/>
      <c r="AG67" s="9">
        <f t="shared" si="65"/>
        <v>0</v>
      </c>
      <c r="AH67" s="9">
        <f t="shared" si="66"/>
        <v>0</v>
      </c>
      <c r="AI67" s="9">
        <f t="shared" si="67"/>
        <v>0</v>
      </c>
      <c r="AJ67" s="9">
        <f t="shared" si="12"/>
        <v>0</v>
      </c>
      <c r="AK67" s="9">
        <f t="shared" si="68"/>
        <v>0.85811503888070484</v>
      </c>
      <c r="AL67" s="9">
        <f t="shared" si="69"/>
        <v>-6.6984740592215222E-2</v>
      </c>
      <c r="AM67" s="9">
        <f t="shared" si="70"/>
        <v>-9.5664123758909786E-2</v>
      </c>
      <c r="AN67" s="9">
        <f t="shared" si="16"/>
        <v>0.8660254037844386</v>
      </c>
      <c r="AO67" s="9">
        <f t="shared" si="71"/>
        <v>0.85811503888070484</v>
      </c>
      <c r="AP67" s="9">
        <f t="shared" si="72"/>
        <v>-6.6984740592215222E-2</v>
      </c>
      <c r="AQ67" s="9">
        <f t="shared" si="73"/>
        <v>-9.5664123758909786E-2</v>
      </c>
      <c r="AR67" s="9">
        <f t="shared" si="20"/>
        <v>0.8660254037844386</v>
      </c>
      <c r="AS67" s="9">
        <f t="shared" si="21"/>
        <v>0</v>
      </c>
      <c r="AT67" s="9">
        <f t="shared" si="22"/>
        <v>0</v>
      </c>
      <c r="AU67" s="9">
        <f t="shared" si="23"/>
        <v>0</v>
      </c>
      <c r="AV67" s="9">
        <f t="shared" si="24"/>
        <v>0</v>
      </c>
      <c r="AW67" s="9" t="e">
        <f t="shared" si="74"/>
        <v>#DIV/0!</v>
      </c>
      <c r="AX67" s="9" t="e">
        <f t="shared" si="75"/>
        <v>#DIV/0!</v>
      </c>
      <c r="AY67" s="9" t="e">
        <f t="shared" si="76"/>
        <v>#DIV/0!</v>
      </c>
      <c r="AZ67" s="9" t="e">
        <f t="shared" si="35"/>
        <v>#DIV/0!</v>
      </c>
      <c r="BA67" s="9">
        <v>0</v>
      </c>
      <c r="BB67" s="9">
        <f t="shared" si="77"/>
        <v>-0.8191520442889918</v>
      </c>
      <c r="BC67" s="9">
        <f t="shared" si="78"/>
        <v>0.57357643635104605</v>
      </c>
      <c r="BD67" s="9" t="e">
        <f t="shared" si="36"/>
        <v>#DIV/0!</v>
      </c>
      <c r="BE67" s="9" t="e">
        <f t="shared" si="30"/>
        <v>#DIV/0!</v>
      </c>
      <c r="BF67" s="9" t="e">
        <f t="shared" si="31"/>
        <v>#DIV/0!</v>
      </c>
      <c r="BG67" s="17" t="e">
        <f t="shared" si="37"/>
        <v>#DIV/0!</v>
      </c>
      <c r="BH67" s="9">
        <f t="shared" si="79"/>
        <v>1.7162300777614097</v>
      </c>
      <c r="BI67" s="9">
        <f t="shared" si="79"/>
        <v>-0.13396948118443044</v>
      </c>
      <c r="BJ67" s="9">
        <f t="shared" si="79"/>
        <v>-0.19132824751781957</v>
      </c>
      <c r="BK67" s="9">
        <f t="shared" si="46"/>
        <v>1.7320508075688772</v>
      </c>
      <c r="BL67" s="9">
        <f t="shared" si="47"/>
        <v>0.99086589738688224</v>
      </c>
      <c r="BM67" s="9">
        <f t="shared" si="82"/>
        <v>-0.1348509302737233</v>
      </c>
      <c r="BN67" s="9">
        <f t="shared" si="49"/>
        <v>-0.13526301702956084</v>
      </c>
      <c r="BO67" s="9">
        <f t="shared" si="38"/>
        <v>-7.7500000000000178</v>
      </c>
      <c r="BP67" s="9">
        <f t="shared" si="80"/>
        <v>-4.2632564145606011E-12</v>
      </c>
    </row>
    <row r="68" spans="1:68">
      <c r="A68" s="8">
        <v>35</v>
      </c>
      <c r="B68" s="9">
        <f t="shared" si="61"/>
        <v>0.6108652381980153</v>
      </c>
      <c r="C68" s="10">
        <f t="shared" si="50"/>
        <v>35</v>
      </c>
      <c r="D68" s="9">
        <f t="shared" si="62"/>
        <v>0.6108652381980153</v>
      </c>
      <c r="E68" s="25">
        <f t="shared" si="81"/>
        <v>89.1</v>
      </c>
      <c r="F68" s="9">
        <f t="shared" si="81"/>
        <v>1.5550883635269477</v>
      </c>
      <c r="G68" s="8">
        <v>32</v>
      </c>
      <c r="H68" s="8">
        <f t="shared" ref="H68" si="83">G68/4</f>
        <v>8</v>
      </c>
      <c r="I68" s="9">
        <f t="shared" ref="I68" si="84">H68/180*PI()</f>
        <v>0.13962634015954636</v>
      </c>
      <c r="J68" s="9">
        <f t="shared" ref="J68" si="85">SQRT(0.75)*COS(I68)</f>
        <v>0.85759730408675472</v>
      </c>
      <c r="K68" s="9">
        <f t="shared" si="39"/>
        <v>-6.9131700065407239E-2</v>
      </c>
      <c r="L68" s="9">
        <f t="shared" si="40"/>
        <v>-9.8730299651105066E-2</v>
      </c>
      <c r="M68" s="9"/>
      <c r="N68" s="9"/>
      <c r="O68" s="9"/>
      <c r="P68" s="9"/>
      <c r="Q68" s="9" t="e">
        <f>SIN(#REF!)</f>
        <v>#REF!</v>
      </c>
      <c r="R68" s="9"/>
      <c r="S68" s="12" t="e">
        <f>COS(#REF!)</f>
        <v>#REF!</v>
      </c>
      <c r="T68" s="12"/>
      <c r="U68" s="12"/>
      <c r="V68" s="12"/>
      <c r="W68" s="12"/>
      <c r="X68" s="12"/>
      <c r="Y68" s="9"/>
      <c r="Z68" s="9"/>
      <c r="AA68" s="9"/>
      <c r="AB68" s="9"/>
      <c r="AC68" s="9"/>
      <c r="AD68" s="9"/>
      <c r="AE68" s="9"/>
      <c r="AF68" s="9"/>
      <c r="AG68" s="9">
        <f t="shared" si="65"/>
        <v>0</v>
      </c>
      <c r="AH68" s="9">
        <f t="shared" si="66"/>
        <v>0</v>
      </c>
      <c r="AI68" s="9">
        <f t="shared" si="67"/>
        <v>0</v>
      </c>
      <c r="AJ68" s="9">
        <f t="shared" ref="AJ68" si="86">SQRT(AG68*AG68+AH68*AH68+AI68*AI68)</f>
        <v>0</v>
      </c>
      <c r="AK68" s="9">
        <f t="shared" si="68"/>
        <v>0.85759730408675472</v>
      </c>
      <c r="AL68" s="9">
        <f t="shared" si="69"/>
        <v>-6.9131700065407239E-2</v>
      </c>
      <c r="AM68" s="9">
        <f t="shared" si="70"/>
        <v>-9.8730299651105066E-2</v>
      </c>
      <c r="AN68" s="9">
        <f t="shared" ref="AN68" si="87">SQRT(AK68*AK68+AL68*AL68+AM68*AM68)</f>
        <v>0.86602540378443871</v>
      </c>
      <c r="AO68" s="9">
        <f t="shared" si="71"/>
        <v>0.85759730408675472</v>
      </c>
      <c r="AP68" s="9">
        <f t="shared" si="72"/>
        <v>-6.9131700065407239E-2</v>
      </c>
      <c r="AQ68" s="9">
        <f t="shared" si="73"/>
        <v>-9.8730299651105066E-2</v>
      </c>
      <c r="AR68" s="9">
        <f t="shared" ref="AR68" si="88">SQRT(AO68*AO68+AP68*AP68+AQ68*AQ68)</f>
        <v>0.86602540378443871</v>
      </c>
      <c r="AS68" s="9">
        <f t="shared" ref="AS68" si="89">AH68*AM68-AI68*AL68</f>
        <v>0</v>
      </c>
      <c r="AT68" s="9">
        <f t="shared" ref="AT68" si="90">AI68*AK68-AG68*AM68</f>
        <v>0</v>
      </c>
      <c r="AU68" s="9">
        <f t="shared" ref="AU68" si="91">AG68*AL68-AH68*AK68</f>
        <v>0</v>
      </c>
      <c r="AV68" s="9">
        <f t="shared" ref="AV68" si="92">SQRT(AS68*AS68+AT68*AT68+AU68*AU68)</f>
        <v>0</v>
      </c>
      <c r="AW68" s="9" t="e">
        <f t="shared" ref="AW68" si="93">AG68*COS(B68)+AS68/AV68*SIN(B68)</f>
        <v>#DIV/0!</v>
      </c>
      <c r="AX68" s="9" t="e">
        <f t="shared" si="75"/>
        <v>#DIV/0!</v>
      </c>
      <c r="AY68" s="9" t="e">
        <f t="shared" si="76"/>
        <v>#DIV/0!</v>
      </c>
      <c r="AZ68" s="9" t="e">
        <f t="shared" si="35"/>
        <v>#DIV/0!</v>
      </c>
      <c r="BA68" s="9">
        <v>0</v>
      </c>
      <c r="BB68" s="9">
        <f t="shared" si="77"/>
        <v>-0.8191520442889918</v>
      </c>
      <c r="BC68" s="9">
        <f t="shared" si="78"/>
        <v>0.57357643635104605</v>
      </c>
      <c r="BD68" s="9" t="e">
        <f t="shared" si="36"/>
        <v>#DIV/0!</v>
      </c>
      <c r="BE68" s="9" t="e">
        <f t="shared" ref="BE68" si="94">SQRT(1-BD68*BD68)</f>
        <v>#DIV/0!</v>
      </c>
      <c r="BF68" s="9" t="e">
        <f t="shared" ref="BF68" si="95">ATAN2(BD68,BE68)</f>
        <v>#DIV/0!</v>
      </c>
      <c r="BG68" s="17" t="e">
        <f t="shared" si="37"/>
        <v>#DIV/0!</v>
      </c>
      <c r="BH68" s="9">
        <f t="shared" si="79"/>
        <v>1.7151946081735094</v>
      </c>
      <c r="BI68" s="9">
        <f t="shared" si="79"/>
        <v>-0.13826340013081448</v>
      </c>
      <c r="BJ68" s="9">
        <f t="shared" si="79"/>
        <v>-0.19746059930221013</v>
      </c>
      <c r="BK68" s="9">
        <f t="shared" si="46"/>
        <v>1.7320508075688774</v>
      </c>
      <c r="BL68" s="9">
        <f t="shared" si="47"/>
        <v>0.99026806874157025</v>
      </c>
      <c r="BM68" s="9">
        <f t="shared" si="82"/>
        <v>-0.1391731009600658</v>
      </c>
      <c r="BN68" s="9">
        <f t="shared" si="49"/>
        <v>-0.13962634015954672</v>
      </c>
      <c r="BO68" s="9">
        <f t="shared" si="38"/>
        <v>-8.0000000000000195</v>
      </c>
      <c r="BP68" s="9">
        <f t="shared" ref="BP68" si="96">(BO68+H68)*240</f>
        <v>-4.6895820560166612E-12</v>
      </c>
    </row>
  </sheetData>
  <mergeCells count="27">
    <mergeCell ref="Q3:R3"/>
    <mergeCell ref="S3:T3"/>
    <mergeCell ref="Q1:X1"/>
    <mergeCell ref="AC1:AF1"/>
    <mergeCell ref="Y1:AB1"/>
    <mergeCell ref="BF1:BG1"/>
    <mergeCell ref="BH1:BK1"/>
    <mergeCell ref="BN1:BP1"/>
    <mergeCell ref="AG2:AJ2"/>
    <mergeCell ref="AK2:AN2"/>
    <mergeCell ref="AO2:AR2"/>
    <mergeCell ref="AS2:AV2"/>
    <mergeCell ref="AW2:AZ2"/>
    <mergeCell ref="BA2:BC2"/>
    <mergeCell ref="BH2:BK2"/>
    <mergeCell ref="AG1:AJ1"/>
    <mergeCell ref="AK1:AN1"/>
    <mergeCell ref="AO1:AR1"/>
    <mergeCell ref="AS1:AV1"/>
    <mergeCell ref="AW1:AZ1"/>
    <mergeCell ref="BA1:BC1"/>
    <mergeCell ref="A1:B1"/>
    <mergeCell ref="C1:D1"/>
    <mergeCell ref="H1:I1"/>
    <mergeCell ref="E1:F1"/>
    <mergeCell ref="N1:P1"/>
    <mergeCell ref="J1:M1"/>
  </mergeCells>
  <phoneticPr fontId="1"/>
  <pageMargins left="0.7" right="0.7" top="0.75" bottom="0.75" header="0.3" footer="0.3"/>
  <pageSetup paperSize="9" orientation="portrait" horizontalDpi="4294967292" verticalDpi="4294967292"/>
  <drawing r:id="rId1"/>
  <legacyDrawing r:id="rId2"/>
  <oleObjects>
    <mc:AlternateContent xmlns:mc="http://schemas.openxmlformats.org/markup-compatibility/2006">
      <mc:Choice Requires="x14">
        <oleObject progId="Equation.3" shapeId="16385" r:id="rId3">
          <objectPr defaultSize="0" autoPict="0" r:id="rId4">
            <anchor moveWithCells="1">
              <from>
                <xdr:col>70</xdr:col>
                <xdr:colOff>0</xdr:colOff>
                <xdr:row>2</xdr:row>
                <xdr:rowOff>0</xdr:rowOff>
              </from>
              <to>
                <xdr:col>77</xdr:col>
                <xdr:colOff>0</xdr:colOff>
                <xdr:row>52</xdr:row>
                <xdr:rowOff>0</xdr:rowOff>
              </to>
            </anchor>
          </objectPr>
        </oleObject>
      </mc:Choice>
      <mc:Fallback>
        <oleObject progId="Equation.3" shapeId="16385" r:id="rId3"/>
      </mc:Fallback>
    </mc:AlternateContent>
    <mc:AlternateContent xmlns:mc="http://schemas.openxmlformats.org/markup-compatibility/2006">
      <mc:Choice Requires="x14">
        <oleObject progId="Equation.3" shapeId="16386" r:id="rId5">
          <objectPr defaultSize="0" autoPict="0" r:id="rId6">
            <anchor moveWithCells="1">
              <from>
                <xdr:col>70</xdr:col>
                <xdr:colOff>0</xdr:colOff>
                <xdr:row>2</xdr:row>
                <xdr:rowOff>0</xdr:rowOff>
              </from>
              <to>
                <xdr:col>76</xdr:col>
                <xdr:colOff>863600</xdr:colOff>
                <xdr:row>63</xdr:row>
                <xdr:rowOff>0</xdr:rowOff>
              </to>
            </anchor>
          </objectPr>
        </oleObject>
      </mc:Choice>
      <mc:Fallback>
        <oleObject progId="Equation.3" shapeId="16386" r:id="rId5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BT67"/>
  <sheetViews>
    <sheetView workbookViewId="0">
      <pane xSplit="32200" topLeftCell="BU1"/>
      <selection activeCell="R2" sqref="R2:T2"/>
      <selection pane="topRight" activeCell="BM8" sqref="BM8"/>
    </sheetView>
  </sheetViews>
  <sheetFormatPr baseColWidth="12" defaultRowHeight="18" x14ac:dyDescent="0"/>
  <cols>
    <col min="1" max="1" width="5" bestFit="1" customWidth="1"/>
    <col min="2" max="2" width="8.5" bestFit="1" customWidth="1"/>
    <col min="3" max="3" width="5.5" style="27" bestFit="1" customWidth="1"/>
    <col min="4" max="4" width="8.5" bestFit="1" customWidth="1"/>
    <col min="5" max="5" width="8.5" style="27" customWidth="1"/>
    <col min="6" max="6" width="8.5" customWidth="1"/>
    <col min="7" max="7" width="5.5" bestFit="1" customWidth="1"/>
    <col min="8" max="8" width="6.5" bestFit="1" customWidth="1"/>
    <col min="9" max="9" width="9.5" bestFit="1" customWidth="1"/>
    <col min="10" max="15" width="8.5" bestFit="1" customWidth="1"/>
    <col min="16" max="17" width="9.5" bestFit="1" customWidth="1"/>
    <col min="18" max="18" width="8.5" bestFit="1" customWidth="1"/>
    <col min="19" max="20" width="9.5" bestFit="1" customWidth="1"/>
    <col min="21" max="21" width="8.5" bestFit="1" customWidth="1"/>
    <col min="22" max="22" width="9.5" bestFit="1" customWidth="1"/>
    <col min="23" max="24" width="8.5" bestFit="1" customWidth="1"/>
    <col min="25" max="26" width="9.5" bestFit="1" customWidth="1"/>
    <col min="27" max="27" width="8.5" bestFit="1" customWidth="1"/>
    <col min="28" max="29" width="9.5" bestFit="1" customWidth="1"/>
    <col min="30" max="32" width="8.5" bestFit="1" customWidth="1"/>
    <col min="33" max="34" width="9.5" bestFit="1" customWidth="1"/>
    <col min="35" max="35" width="8.5" bestFit="1" customWidth="1"/>
    <col min="36" max="37" width="9.5" bestFit="1" customWidth="1"/>
    <col min="38" max="39" width="8.5" bestFit="1" customWidth="1"/>
    <col min="40" max="42" width="9.5" bestFit="1" customWidth="1"/>
    <col min="43" max="43" width="8.5" customWidth="1"/>
    <col min="44" max="45" width="9.5" bestFit="1" customWidth="1"/>
    <col min="46" max="47" width="8.5" customWidth="1"/>
    <col min="48" max="49" width="8.5" bestFit="1" customWidth="1"/>
    <col min="50" max="50" width="9.5" bestFit="1" customWidth="1"/>
    <col min="51" max="51" width="8.5" bestFit="1" customWidth="1"/>
    <col min="52" max="52" width="9.6640625" customWidth="1"/>
    <col min="53" max="53" width="9.5" customWidth="1"/>
    <col min="54" max="54" width="9" customWidth="1"/>
    <col min="55" max="55" width="8.5" bestFit="1" customWidth="1"/>
    <col min="56" max="56" width="9.5" customWidth="1"/>
    <col min="57" max="57" width="9.5" bestFit="1" customWidth="1"/>
    <col min="58" max="58" width="8.5" bestFit="1" customWidth="1"/>
    <col min="59" max="60" width="8.5" hidden="1" customWidth="1"/>
    <col min="61" max="61" width="8.5" bestFit="1" customWidth="1"/>
    <col min="62" max="62" width="9.5" style="19" bestFit="1" customWidth="1"/>
    <col min="63" max="63" width="9.83203125" customWidth="1"/>
    <col min="64" max="65" width="9.5" bestFit="1" customWidth="1"/>
    <col min="66" max="67" width="8.6640625" hidden="1" customWidth="1"/>
    <col min="68" max="68" width="9.83203125" hidden="1" customWidth="1"/>
    <col min="69" max="69" width="10.5" customWidth="1"/>
    <col min="70" max="70" width="10.6640625" customWidth="1"/>
    <col min="71" max="71" width="12.33203125" bestFit="1" customWidth="1"/>
    <col min="72" max="72" width="0" hidden="1" customWidth="1"/>
  </cols>
  <sheetData>
    <row r="1" spans="1:72" s="2" customFormat="1">
      <c r="A1" s="31" t="s">
        <v>0</v>
      </c>
      <c r="B1" s="31"/>
      <c r="C1" s="31" t="s">
        <v>1</v>
      </c>
      <c r="D1" s="31"/>
      <c r="E1" s="32" t="s">
        <v>47</v>
      </c>
      <c r="F1" s="33"/>
      <c r="G1" s="3" t="s">
        <v>2</v>
      </c>
      <c r="H1" s="31" t="s">
        <v>3</v>
      </c>
      <c r="I1" s="31"/>
      <c r="J1" s="31" t="s">
        <v>6</v>
      </c>
      <c r="K1" s="31"/>
      <c r="L1" s="31"/>
      <c r="M1" s="34" t="s">
        <v>10</v>
      </c>
      <c r="N1" s="35"/>
      <c r="O1" s="35"/>
      <c r="P1" s="35"/>
      <c r="Q1" s="36"/>
      <c r="R1" s="34" t="s">
        <v>55</v>
      </c>
      <c r="S1" s="35"/>
      <c r="T1" s="36"/>
      <c r="U1" s="34" t="s">
        <v>48</v>
      </c>
      <c r="V1" s="35"/>
      <c r="W1" s="35"/>
      <c r="X1" s="35"/>
      <c r="Y1" s="35"/>
      <c r="Z1" s="35"/>
      <c r="AA1" s="36"/>
      <c r="AB1" s="31" t="s">
        <v>49</v>
      </c>
      <c r="AC1" s="31"/>
      <c r="AD1" s="31"/>
      <c r="AE1" s="31"/>
      <c r="AF1" s="31" t="s">
        <v>19</v>
      </c>
      <c r="AG1" s="31"/>
      <c r="AH1" s="31"/>
      <c r="AI1" s="31"/>
      <c r="AJ1" s="31" t="s">
        <v>51</v>
      </c>
      <c r="AK1" s="31"/>
      <c r="AL1" s="31"/>
      <c r="AM1" s="31"/>
      <c r="AN1" s="34" t="s">
        <v>52</v>
      </c>
      <c r="AO1" s="35"/>
      <c r="AP1" s="35"/>
      <c r="AQ1" s="36"/>
      <c r="AR1" s="34" t="s">
        <v>54</v>
      </c>
      <c r="AS1" s="35"/>
      <c r="AT1" s="35"/>
      <c r="AU1" s="36"/>
      <c r="AV1" s="31" t="s">
        <v>25</v>
      </c>
      <c r="AW1" s="31"/>
      <c r="AX1" s="31"/>
      <c r="AY1" s="31"/>
      <c r="AZ1" s="34" t="s">
        <v>36</v>
      </c>
      <c r="BA1" s="35"/>
      <c r="BB1" s="35"/>
      <c r="BC1" s="36"/>
      <c r="BD1" s="31" t="s">
        <v>35</v>
      </c>
      <c r="BE1" s="31"/>
      <c r="BF1" s="31"/>
      <c r="BG1" s="6" t="s">
        <v>27</v>
      </c>
      <c r="BH1" s="3" t="s">
        <v>28</v>
      </c>
      <c r="BI1" s="34" t="s">
        <v>44</v>
      </c>
      <c r="BJ1" s="36"/>
      <c r="BK1" s="31" t="s">
        <v>42</v>
      </c>
      <c r="BL1" s="31"/>
      <c r="BM1" s="31"/>
      <c r="BN1" s="31"/>
      <c r="BO1" s="6" t="s">
        <v>27</v>
      </c>
      <c r="BP1" s="3" t="s">
        <v>28</v>
      </c>
      <c r="BQ1" s="31" t="s">
        <v>43</v>
      </c>
      <c r="BR1" s="31"/>
      <c r="BS1" s="31"/>
      <c r="BT1" s="2" t="s">
        <v>40</v>
      </c>
    </row>
    <row r="2" spans="1:72" s="1" customFormat="1">
      <c r="A2" s="5" t="s">
        <v>5</v>
      </c>
      <c r="B2" s="5" t="s">
        <v>11</v>
      </c>
      <c r="C2" s="24" t="s">
        <v>5</v>
      </c>
      <c r="D2" s="5" t="s">
        <v>11</v>
      </c>
      <c r="E2" s="24" t="s">
        <v>5</v>
      </c>
      <c r="F2" s="5" t="s">
        <v>11</v>
      </c>
      <c r="G2" s="5" t="s">
        <v>4</v>
      </c>
      <c r="H2" s="5" t="s">
        <v>5</v>
      </c>
      <c r="I2" s="5" t="s">
        <v>11</v>
      </c>
      <c r="J2" s="5" t="s">
        <v>7</v>
      </c>
      <c r="K2" s="5" t="s">
        <v>8</v>
      </c>
      <c r="L2" s="5" t="s">
        <v>9</v>
      </c>
      <c r="M2" s="5" t="s">
        <v>22</v>
      </c>
      <c r="N2" s="5" t="s">
        <v>23</v>
      </c>
      <c r="O2" s="5" t="s">
        <v>7</v>
      </c>
      <c r="P2" s="5" t="s">
        <v>8</v>
      </c>
      <c r="Q2" s="5" t="s">
        <v>9</v>
      </c>
      <c r="R2" s="5" t="s">
        <v>13</v>
      </c>
      <c r="S2" s="5" t="s">
        <v>14</v>
      </c>
      <c r="T2" s="5" t="s">
        <v>15</v>
      </c>
      <c r="U2" s="39" t="s">
        <v>16</v>
      </c>
      <c r="V2" s="39"/>
      <c r="W2" s="39" t="s">
        <v>17</v>
      </c>
      <c r="X2" s="39"/>
      <c r="Y2" s="5" t="s">
        <v>7</v>
      </c>
      <c r="Z2" s="5" t="s">
        <v>8</v>
      </c>
      <c r="AA2" s="5" t="s">
        <v>9</v>
      </c>
      <c r="AB2" s="5" t="s">
        <v>7</v>
      </c>
      <c r="AC2" s="5" t="s">
        <v>8</v>
      </c>
      <c r="AD2" s="5" t="s">
        <v>9</v>
      </c>
      <c r="AE2" s="5" t="s">
        <v>50</v>
      </c>
      <c r="AF2" s="5" t="s">
        <v>7</v>
      </c>
      <c r="AG2" s="5" t="s">
        <v>8</v>
      </c>
      <c r="AH2" s="5" t="s">
        <v>9</v>
      </c>
      <c r="AI2" s="5" t="s">
        <v>21</v>
      </c>
      <c r="AJ2" s="5" t="s">
        <v>7</v>
      </c>
      <c r="AK2" s="5" t="s">
        <v>8</v>
      </c>
      <c r="AL2" s="5" t="s">
        <v>9</v>
      </c>
      <c r="AM2" s="5" t="s">
        <v>24</v>
      </c>
      <c r="AN2" s="5" t="s">
        <v>7</v>
      </c>
      <c r="AO2" s="5" t="s">
        <v>8</v>
      </c>
      <c r="AP2" s="5" t="s">
        <v>9</v>
      </c>
      <c r="AQ2" s="5" t="s">
        <v>53</v>
      </c>
      <c r="AR2" s="5" t="s">
        <v>7</v>
      </c>
      <c r="AS2" s="5" t="s">
        <v>8</v>
      </c>
      <c r="AT2" s="5" t="s">
        <v>9</v>
      </c>
      <c r="AU2" s="5" t="s">
        <v>20</v>
      </c>
      <c r="AV2" s="5" t="s">
        <v>7</v>
      </c>
      <c r="AW2" s="5" t="s">
        <v>8</v>
      </c>
      <c r="AX2" s="5" t="s">
        <v>9</v>
      </c>
      <c r="AY2" s="5" t="s">
        <v>26</v>
      </c>
      <c r="AZ2" s="5" t="s">
        <v>7</v>
      </c>
      <c r="BA2" s="5" t="s">
        <v>8</v>
      </c>
      <c r="BB2" s="5" t="s">
        <v>9</v>
      </c>
      <c r="BC2" s="5" t="s">
        <v>24</v>
      </c>
      <c r="BD2" s="5" t="s">
        <v>7</v>
      </c>
      <c r="BE2" s="5" t="s">
        <v>8</v>
      </c>
      <c r="BF2" s="5" t="s">
        <v>9</v>
      </c>
      <c r="BG2" s="5"/>
      <c r="BH2" s="5"/>
      <c r="BI2" s="7" t="s">
        <v>11</v>
      </c>
      <c r="BJ2" s="16" t="s">
        <v>38</v>
      </c>
      <c r="BK2" s="5" t="s">
        <v>7</v>
      </c>
      <c r="BL2" s="5" t="s">
        <v>8</v>
      </c>
      <c r="BM2" s="5" t="s">
        <v>9</v>
      </c>
      <c r="BN2" s="5" t="s">
        <v>33</v>
      </c>
      <c r="BO2" s="5"/>
      <c r="BP2" s="5"/>
      <c r="BQ2" s="7" t="s">
        <v>11</v>
      </c>
      <c r="BR2" s="7" t="s">
        <v>30</v>
      </c>
      <c r="BS2" s="7" t="s">
        <v>34</v>
      </c>
      <c r="BT2" s="1" t="s">
        <v>41</v>
      </c>
    </row>
    <row r="3" spans="1:72">
      <c r="A3" s="8">
        <v>35</v>
      </c>
      <c r="B3" s="9">
        <f>A3/180*PI()</f>
        <v>0.6108652381980153</v>
      </c>
      <c r="C3" s="28">
        <v>35</v>
      </c>
      <c r="D3" s="9">
        <f>C3/180*PI()</f>
        <v>0.6108652381980153</v>
      </c>
      <c r="E3" s="25">
        <v>61.9</v>
      </c>
      <c r="F3" s="9">
        <f>E3/180*PI()</f>
        <v>1.0803588069844898</v>
      </c>
      <c r="G3" s="8">
        <v>-32</v>
      </c>
      <c r="H3" s="8">
        <f t="shared" ref="H3:H66" si="0">G3/4</f>
        <v>-8</v>
      </c>
      <c r="I3" s="9">
        <f t="shared" ref="I3:I66" si="1">H3/180*PI()</f>
        <v>-0.13962634015954636</v>
      </c>
      <c r="J3" s="9">
        <v>0</v>
      </c>
      <c r="K3" s="9">
        <v>0.5</v>
      </c>
      <c r="L3" s="9">
        <v>0</v>
      </c>
      <c r="M3" s="9">
        <f t="shared" ref="M3:M66" si="2">SQRT(0.25*SIN(D3)*SIN(D3)+0.75)</f>
        <v>0.91227599008430083</v>
      </c>
      <c r="N3" s="9">
        <f t="shared" ref="N3:N66" si="3">ATAN2(SQRT(3),SIN(D3))</f>
        <v>0.31978833324867112</v>
      </c>
      <c r="O3" s="9">
        <f>M3*COS(-I3-N3)</f>
        <v>0.897510509729054</v>
      </c>
      <c r="P3" s="9">
        <f>M3*SIN(-I3-N3)*SIN(D3)+0.5*SIN(D3)*SIN(D3)</f>
        <v>7.0732553749053725E-2</v>
      </c>
      <c r="Q3" s="9">
        <f>M3*SIN(-I3-N3)*COS(D3)+0.5*SIN(D3)*COS(D3)</f>
        <v>0.10101655564849057</v>
      </c>
      <c r="R3" s="9">
        <f>1-Q3*Q3</f>
        <v>0.98979565548491544</v>
      </c>
      <c r="S3" s="9">
        <f>-2*O3*COS(F3)</f>
        <v>-0.84547622720334692</v>
      </c>
      <c r="T3" s="9">
        <f>COS(F3)*COS(F3)-(P3-0.5)*(P3-0.5)</f>
        <v>3.7581651839038721E-2</v>
      </c>
      <c r="U3" s="9">
        <f t="shared" ref="U3:U66" si="4">(-S3+SQRT(S3*S3-4*R3*T3))/2/R3</f>
        <v>0.80715186390049409</v>
      </c>
      <c r="V3" s="11">
        <f t="shared" ref="V3:V66" si="5">(-S3-SQRT(S3*S3-4*R3*T3))/2/R3</f>
        <v>4.704083993506239E-2</v>
      </c>
      <c r="W3" s="12">
        <f t="shared" ref="W3:X34" si="6">SQRT(1-U3*U3)</f>
        <v>0.59034385624139285</v>
      </c>
      <c r="X3" s="11">
        <f t="shared" si="6"/>
        <v>0.99889296692799068</v>
      </c>
      <c r="Y3" s="9">
        <f t="shared" ref="Y3:Y66" si="7">V3</f>
        <v>4.704083993506239E-2</v>
      </c>
      <c r="Z3" s="9">
        <f t="shared" ref="Z3:Z66" si="8">-X3+0.5</f>
        <v>-0.49889296692799068</v>
      </c>
      <c r="AA3" s="9">
        <v>0</v>
      </c>
      <c r="AB3" s="9">
        <f t="shared" ref="AB3:AD34" si="9">Y3-J3</f>
        <v>4.704083993506239E-2</v>
      </c>
      <c r="AC3" s="9">
        <f t="shared" si="9"/>
        <v>-0.99889296692799068</v>
      </c>
      <c r="AD3" s="9">
        <f t="shared" si="9"/>
        <v>0</v>
      </c>
      <c r="AE3" s="9">
        <f t="shared" ref="AE3:AE66" si="10">SQRT(AB3*AB3+AC3*AC3+AD3*AD3)</f>
        <v>1</v>
      </c>
      <c r="AF3" s="9">
        <f t="shared" ref="AF3:AH34" si="11">O3-J3</f>
        <v>0.897510509729054</v>
      </c>
      <c r="AG3" s="9">
        <f t="shared" si="11"/>
        <v>-0.42926744625094626</v>
      </c>
      <c r="AH3" s="9">
        <f t="shared" si="11"/>
        <v>0.10101655564849057</v>
      </c>
      <c r="AI3" s="9">
        <f t="shared" ref="AI3:AI66" si="12">SQRT(AF3*AF3+AG3*AG3+AH3*AH3)</f>
        <v>1</v>
      </c>
      <c r="AJ3" s="9">
        <f t="shared" ref="AJ3:AJ34" si="13">AC3*AH3-AD3*AG3</f>
        <v>-0.10090472698056722</v>
      </c>
      <c r="AK3" s="9">
        <f t="shared" ref="AK3:AK34" si="14">AD3*AF3-AB3*AH3</f>
        <v>-4.7519036250519677E-3</v>
      </c>
      <c r="AL3" s="9">
        <f t="shared" ref="AL3:AL34" si="15">AB3*AG3-AC3*AF3</f>
        <v>0.8763238346838842</v>
      </c>
      <c r="AM3" s="9">
        <f t="shared" ref="AM3:AM66" si="16">SQRT(AJ3*AJ3+AK3*AK3+AL3*AL3)</f>
        <v>0.88212686601766765</v>
      </c>
      <c r="AN3" s="9">
        <f>AG3*AL3-AH3*AK3</f>
        <v>-0.3756972736666111</v>
      </c>
      <c r="AO3" s="9">
        <f>AH3*AJ3-AF3*AL3</f>
        <v>-0.79670289952308038</v>
      </c>
      <c r="AP3" s="9">
        <f>AF3*AK3-AG3*AJ3</f>
        <v>-4.7579997910300778E-2</v>
      </c>
      <c r="AQ3" s="9">
        <f t="shared" ref="AQ3" si="17">SQRT(AN3*AN3+AO3*AO3+AP3*AP3)</f>
        <v>0.88212686601766765</v>
      </c>
      <c r="AR3" s="9">
        <f>AF3*0.5/AI3+AN3*SQRT(0.75)/AQ3</f>
        <v>7.9915583767463882E-2</v>
      </c>
      <c r="AS3" s="9">
        <f>AG3*0.5/AI3+AO3*SQRT(0.75)/AQ3</f>
        <v>-0.99679440412879916</v>
      </c>
      <c r="AT3" s="9">
        <f>AH3*0.5/AI3+AP3*SQRT(0.75)/AQ3</f>
        <v>3.7967576453488278E-3</v>
      </c>
      <c r="AU3" s="9">
        <f t="shared" ref="AU3" si="18">SQRT(AR3*AR3+AS3*AS3+AT3*AT3)</f>
        <v>0.99999999999999989</v>
      </c>
      <c r="AV3" s="9">
        <f t="shared" ref="AV3:AX4" si="19">AF3-AR3</f>
        <v>0.81759492596159011</v>
      </c>
      <c r="AW3" s="9">
        <f t="shared" si="19"/>
        <v>0.5675269578778529</v>
      </c>
      <c r="AX3" s="9">
        <f t="shared" si="19"/>
        <v>9.7219798003141747E-2</v>
      </c>
      <c r="AY3" s="9">
        <f t="shared" ref="AY3" si="20">SQRT(AV3*AV3+AW3*AW3+AX3*AX3)</f>
        <v>1</v>
      </c>
      <c r="AZ3" s="9">
        <f>AR3*COS(B3)+AJ3/AM3*SIN(B3)</f>
        <v>-1.4724695729394222E-4</v>
      </c>
      <c r="BA3" s="9">
        <f>AS3*COS(B3)+AK3/AM3*SIN(B3)</f>
        <v>-0.81961595614411165</v>
      </c>
      <c r="BB3" s="9">
        <f>AT3*COS(B3)+AL3/AM3*SIN(B3)</f>
        <v>0.57291331172552362</v>
      </c>
      <c r="BC3" s="9">
        <f>SQRT(AZ3*AZ3+BA3*BA3+BB3*BB3)</f>
        <v>1</v>
      </c>
      <c r="BD3" s="9">
        <v>0</v>
      </c>
      <c r="BE3" s="9">
        <f t="shared" ref="BE3:BE34" si="21">-COS(B3)</f>
        <v>-0.8191520442889918</v>
      </c>
      <c r="BF3" s="9">
        <f t="shared" ref="BF3:BF34" si="22">SIN(B3)</f>
        <v>0.57357643635104605</v>
      </c>
      <c r="BG3" s="9">
        <f>(AZ3*BD3+BA3*BE3+BB3*BF3)/BC3</f>
        <v>0.9999996616849276</v>
      </c>
      <c r="BH3" s="9">
        <f t="shared" ref="BH3:BH66" si="23">SQRT(1-BG3*BG3)</f>
        <v>8.2257524296471831E-4</v>
      </c>
      <c r="BI3" s="9">
        <f t="shared" ref="BI3:BI66" si="24">ATAN2(BG3,BH3)</f>
        <v>8.2257533572793187E-4</v>
      </c>
      <c r="BJ3" s="17">
        <f>BI3*180/PI()*60</f>
        <v>2.8278057041260349</v>
      </c>
      <c r="BK3" s="9">
        <f t="shared" ref="BK3:BK34" si="25">AF3+AV3</f>
        <v>1.7151054356906441</v>
      </c>
      <c r="BL3" s="9">
        <f t="shared" ref="BL3:BL34" si="26">AG3+AW3</f>
        <v>0.13825951162690664</v>
      </c>
      <c r="BM3" s="9">
        <f t="shared" ref="BM3:BM34" si="27">AH3+AX3</f>
        <v>0.19823635365163234</v>
      </c>
      <c r="BN3" s="9">
        <f>SQRT(BK3*BK3+BL3*BL3+BM3*BM3)</f>
        <v>1.7320508075688772</v>
      </c>
      <c r="BO3" s="9">
        <f>BK3/BN3</f>
        <v>0.99021658498458376</v>
      </c>
      <c r="BP3" s="9">
        <f>SQRT(1-BO3*BO3)</f>
        <v>0.13953893657853556</v>
      </c>
      <c r="BQ3" s="9">
        <f>ATAN2(BO3,BP3)</f>
        <v>0.13999578065343848</v>
      </c>
      <c r="BR3" s="9">
        <f>BQ3*180/PI()</f>
        <v>8.0211673810812485</v>
      </c>
      <c r="BS3" s="9">
        <f t="shared" ref="BS3:BS34" si="28">(BR3+H3)*240</f>
        <v>5.0801714594996383</v>
      </c>
      <c r="BT3">
        <f>AZ3*BK3+BA3*BL3+BB3*BM3</f>
        <v>0</v>
      </c>
    </row>
    <row r="4" spans="1:72">
      <c r="A4" s="10">
        <v>35</v>
      </c>
      <c r="B4" s="9">
        <f>A4/180*PI()</f>
        <v>0.6108652381980153</v>
      </c>
      <c r="C4" s="28">
        <v>35</v>
      </c>
      <c r="D4" s="9">
        <f>C4/180*PI()</f>
        <v>0.6108652381980153</v>
      </c>
      <c r="E4" s="25">
        <f>E$3</f>
        <v>61.9</v>
      </c>
      <c r="F4" s="9">
        <f>F$3</f>
        <v>1.0803588069844898</v>
      </c>
      <c r="G4" s="8">
        <v>-31</v>
      </c>
      <c r="H4" s="8">
        <f t="shared" si="0"/>
        <v>-7.75</v>
      </c>
      <c r="I4" s="9">
        <f t="shared" si="1"/>
        <v>-0.13526301702956053</v>
      </c>
      <c r="J4" s="9">
        <v>0</v>
      </c>
      <c r="K4" s="9">
        <v>0.5</v>
      </c>
      <c r="L4" s="9">
        <v>0</v>
      </c>
      <c r="M4" s="9">
        <f t="shared" si="2"/>
        <v>0.91227599008430083</v>
      </c>
      <c r="N4" s="9">
        <f t="shared" si="3"/>
        <v>0.31978833324867112</v>
      </c>
      <c r="O4" s="9">
        <f t="shared" ref="O4:O67" si="29">M4*COS(-I4-N4)</f>
        <v>0.89678869689321761</v>
      </c>
      <c r="P4" s="9">
        <f t="shared" ref="P4:P67" si="30">M4*SIN(-I4-N4)*SIN(D4)+0.5*SIN(D4)*SIN(D4)</f>
        <v>6.8487254474272174E-2</v>
      </c>
      <c r="Q4" s="9">
        <f t="shared" ref="Q4:Q67" si="31">M4*SIN(-I4-N4)*COS(D4)+0.5*SIN(D4)*COS(D4)</f>
        <v>9.7809935964671774E-2</v>
      </c>
      <c r="R4" s="9">
        <f>1-Q4*Q4</f>
        <v>0.99043321642658677</v>
      </c>
      <c r="S4" s="9">
        <f>-2*O4*COS(F4)</f>
        <v>-0.84479626235995575</v>
      </c>
      <c r="T4" s="9">
        <f>COS(F4)*COS(F4)-(P4-0.5)*(P4-0.5)</f>
        <v>3.5648942698696229E-2</v>
      </c>
      <c r="U4" s="9">
        <f t="shared" ref="U4:U5" si="32">(-S4+SQRT(S4*S4-4*R4*T4))/2/R4</f>
        <v>0.80843408790482207</v>
      </c>
      <c r="V4" s="11">
        <f t="shared" ref="V4:V5" si="33">(-S4-SQRT(S4*S4-4*R4*T4))/2/R4</f>
        <v>4.4522222877969662E-2</v>
      </c>
      <c r="W4" s="12">
        <f t="shared" ref="W4:W5" si="34">SQRT(1-U4*U4)</f>
        <v>0.58858671877090329</v>
      </c>
      <c r="X4" s="11">
        <f t="shared" ref="X4:X5" si="35">SQRT(1-V4*V4)</f>
        <v>0.99900839419396492</v>
      </c>
      <c r="Y4" s="9">
        <f t="shared" si="7"/>
        <v>4.4522222877969662E-2</v>
      </c>
      <c r="Z4" s="9">
        <f t="shared" si="8"/>
        <v>-0.49900839419396492</v>
      </c>
      <c r="AA4" s="9">
        <v>0</v>
      </c>
      <c r="AB4" s="9">
        <f t="shared" si="9"/>
        <v>4.4522222877969662E-2</v>
      </c>
      <c r="AC4" s="9">
        <f t="shared" si="9"/>
        <v>-0.99900839419396492</v>
      </c>
      <c r="AD4" s="9">
        <f t="shared" si="9"/>
        <v>0</v>
      </c>
      <c r="AE4" s="9">
        <f t="shared" si="10"/>
        <v>1</v>
      </c>
      <c r="AF4" s="9">
        <f t="shared" si="11"/>
        <v>0.89678869689321761</v>
      </c>
      <c r="AG4" s="9">
        <f t="shared" si="11"/>
        <v>-0.43151274552572783</v>
      </c>
      <c r="AH4" s="9">
        <f t="shared" si="11"/>
        <v>9.7809935964671774E-2</v>
      </c>
      <c r="AI4" s="9">
        <f t="shared" si="12"/>
        <v>1</v>
      </c>
      <c r="AJ4" s="9">
        <f t="shared" si="13"/>
        <v>-9.7712947064281283E-2</v>
      </c>
      <c r="AK4" s="9">
        <f t="shared" si="14"/>
        <v>-4.354715768699057E-3</v>
      </c>
      <c r="AL4" s="9">
        <f t="shared" si="15"/>
        <v>0.87668752938361061</v>
      </c>
      <c r="AM4" s="9">
        <f t="shared" si="16"/>
        <v>0.88212686601766777</v>
      </c>
      <c r="AN4" s="9">
        <f>AG4*AL4-AH4*AK4</f>
        <v>-0.37787590830200823</v>
      </c>
      <c r="AO4" s="9">
        <f>AH4*AJ4-AF4*AL4</f>
        <v>-0.79576076415373931</v>
      </c>
      <c r="AP4" s="9">
        <f>AF4*AK4-AG4*AJ4</f>
        <v>-4.6069641940670099E-2</v>
      </c>
      <c r="AQ4" s="9">
        <f t="shared" ref="AQ4:AQ5" si="36">SQRT(AN4*AN4+AO4*AO4+AP4*AP4)</f>
        <v>0.88212686601766777</v>
      </c>
      <c r="AR4" s="9">
        <f>AF4*0.5/AI4+AN4*SQRT(0.75)/AQ4</f>
        <v>7.7415809333501451E-2</v>
      </c>
      <c r="AS4" s="9">
        <f>AG4*0.5/AI4+AO4*SQRT(0.75)/AQ4</f>
        <v>-0.99699211519433062</v>
      </c>
      <c r="AT4" s="9">
        <f>AH4*0.5/AI4+AP4*SQRT(0.75)/AQ4</f>
        <v>3.676235244618499E-3</v>
      </c>
      <c r="AU4" s="9">
        <f t="shared" ref="AU4:AU7" si="37">SQRT(AR4*AR4+AS4*AS4+AT4*AT4)</f>
        <v>1</v>
      </c>
      <c r="AV4" s="9">
        <f t="shared" si="19"/>
        <v>0.81937288755971616</v>
      </c>
      <c r="AW4" s="9">
        <f t="shared" si="19"/>
        <v>0.56547936966860279</v>
      </c>
      <c r="AX4" s="9">
        <f t="shared" si="19"/>
        <v>9.4133700720053282E-2</v>
      </c>
      <c r="AY4" s="9">
        <f t="shared" ref="AY4:AY5" si="38">SQRT(AV4*AV4+AW4*AW4+AX4*AX4)</f>
        <v>1</v>
      </c>
      <c r="AZ4" s="9">
        <f>AR4*COS(B4)+AJ4/AM4*SIN(B4)</f>
        <v>-1.1958349979032667E-4</v>
      </c>
      <c r="BA4" s="9">
        <f>AS4*COS(B4)+AK4/AM4*SIN(B4)</f>
        <v>-0.81951965212219924</v>
      </c>
      <c r="BB4" s="9">
        <f>AT4*COS(B4)+AL4/AM4*SIN(B4)</f>
        <v>0.57305106708328901</v>
      </c>
      <c r="BC4" s="9">
        <f t="shared" ref="BC4:BC67" si="39">SQRT(AZ4*AZ4+BA4*BA4+BB4*BB4)</f>
        <v>1</v>
      </c>
      <c r="BD4" s="9">
        <v>0</v>
      </c>
      <c r="BE4" s="9">
        <f t="shared" si="21"/>
        <v>-0.8191520442889918</v>
      </c>
      <c r="BF4" s="9">
        <f t="shared" si="22"/>
        <v>0.57357643635104605</v>
      </c>
      <c r="BG4" s="9">
        <f t="shared" ref="BG4:BG67" si="40">(AZ4*BD4+BA4*BE4+BB4*BF4)/BC4</f>
        <v>0.99999978727570005</v>
      </c>
      <c r="BH4" s="9">
        <f t="shared" si="23"/>
        <v>6.5226417547529407E-4</v>
      </c>
      <c r="BI4" s="9">
        <f t="shared" si="24"/>
        <v>6.5226422172611138E-4</v>
      </c>
      <c r="BJ4" s="17">
        <f t="shared" ref="BJ4:BJ67" si="41">BI4*180/PI()*60</f>
        <v>2.2423192219374912</v>
      </c>
      <c r="BK4" s="9">
        <f t="shared" si="25"/>
        <v>1.7161615844529337</v>
      </c>
      <c r="BL4" s="9">
        <f t="shared" si="26"/>
        <v>0.13396662414287497</v>
      </c>
      <c r="BM4" s="9">
        <f t="shared" si="27"/>
        <v>0.19194363668472506</v>
      </c>
      <c r="BN4" s="9">
        <f>SQRT(BK4*BK4+BL4*BL4+BM4*BM4)</f>
        <v>1.7320508075688772</v>
      </c>
      <c r="BO4" s="9">
        <f>BK4/BN4</f>
        <v>0.99082635275679598</v>
      </c>
      <c r="BP4" s="9">
        <f>SQRT(1-BO4*BO4)</f>
        <v>0.13514118055820465</v>
      </c>
      <c r="BQ4" s="9">
        <f>ATAN2(BO4,BP4)</f>
        <v>0.13555594877250407</v>
      </c>
      <c r="BR4" s="9">
        <f t="shared" ref="BR4:BR67" si="42">BQ4*180/PI()</f>
        <v>7.7667837525560754</v>
      </c>
      <c r="BS4" s="9">
        <f t="shared" si="28"/>
        <v>4.0281006134581077</v>
      </c>
      <c r="BT4">
        <f t="shared" ref="BT4:BT67" si="43">AZ4*BK4+BA4*BL4+BB4*BM4</f>
        <v>0</v>
      </c>
    </row>
    <row r="5" spans="1:72">
      <c r="A5" s="8">
        <v>35</v>
      </c>
      <c r="B5" s="9">
        <f>A5/180*PI()</f>
        <v>0.6108652381980153</v>
      </c>
      <c r="C5" s="28">
        <v>35</v>
      </c>
      <c r="D5" s="9">
        <f>C5/180*PI()</f>
        <v>0.6108652381980153</v>
      </c>
      <c r="E5" s="25">
        <f>E$3</f>
        <v>61.9</v>
      </c>
      <c r="F5" s="9">
        <f>F$3</f>
        <v>1.0803588069844898</v>
      </c>
      <c r="G5" s="8">
        <v>-30</v>
      </c>
      <c r="H5" s="8">
        <f t="shared" si="0"/>
        <v>-7.5</v>
      </c>
      <c r="I5" s="9">
        <f t="shared" si="1"/>
        <v>-0.1308996938995747</v>
      </c>
      <c r="J5" s="9">
        <v>0</v>
      </c>
      <c r="K5" s="9">
        <v>0.5</v>
      </c>
      <c r="L5" s="9">
        <v>0</v>
      </c>
      <c r="M5" s="9">
        <f t="shared" si="2"/>
        <v>0.91227599008430083</v>
      </c>
      <c r="N5" s="9">
        <f t="shared" si="3"/>
        <v>0.31978833324867112</v>
      </c>
      <c r="O5" s="9">
        <f t="shared" si="29"/>
        <v>0.89604981049328536</v>
      </c>
      <c r="P5" s="9">
        <f t="shared" si="30"/>
        <v>6.6243783047891053E-2</v>
      </c>
      <c r="Q5" s="9">
        <f t="shared" si="31"/>
        <v>9.4605926718902694E-2</v>
      </c>
      <c r="R5" s="9">
        <f t="shared" ref="R5:R67" si="44">1-Q5*Q5</f>
        <v>0.99104971862965763</v>
      </c>
      <c r="S5" s="9">
        <f t="shared" ref="S5:S34" si="45">-2*O5*COS(F5)</f>
        <v>-0.84410021381347666</v>
      </c>
      <c r="T5" s="9">
        <f t="shared" ref="T5:T34" si="46">COS(F5)*COS(F5)-(P5-0.5)*(P5-0.5)</f>
        <v>3.3707736505242725E-2</v>
      </c>
      <c r="U5" s="9">
        <f t="shared" si="32"/>
        <v>0.80971846313394369</v>
      </c>
      <c r="V5" s="11">
        <f t="shared" si="33"/>
        <v>4.2004914559588567E-2</v>
      </c>
      <c r="W5" s="12">
        <f t="shared" si="34"/>
        <v>0.58681854986017978</v>
      </c>
      <c r="X5" s="11">
        <f t="shared" si="35"/>
        <v>0.99911740408864946</v>
      </c>
      <c r="Y5" s="9">
        <f t="shared" si="7"/>
        <v>4.2004914559588567E-2</v>
      </c>
      <c r="Z5" s="9">
        <f t="shared" si="8"/>
        <v>-0.49911740408864946</v>
      </c>
      <c r="AA5" s="9">
        <v>0</v>
      </c>
      <c r="AB5" s="9">
        <f t="shared" si="9"/>
        <v>4.2004914559588567E-2</v>
      </c>
      <c r="AC5" s="9">
        <f t="shared" si="9"/>
        <v>-0.99911740408864946</v>
      </c>
      <c r="AD5" s="9">
        <f t="shared" si="9"/>
        <v>0</v>
      </c>
      <c r="AE5" s="9">
        <f t="shared" si="10"/>
        <v>1</v>
      </c>
      <c r="AF5" s="9">
        <f t="shared" si="11"/>
        <v>0.89604981049328536</v>
      </c>
      <c r="AG5" s="9">
        <f t="shared" si="11"/>
        <v>-0.43375621695210897</v>
      </c>
      <c r="AH5" s="9">
        <f t="shared" si="11"/>
        <v>9.4605926718902694E-2</v>
      </c>
      <c r="AI5" s="9">
        <f t="shared" si="12"/>
        <v>1</v>
      </c>
      <c r="AJ5" s="9">
        <f t="shared" si="13"/>
        <v>-9.4522427914791068E-2</v>
      </c>
      <c r="AK5" s="9">
        <f t="shared" si="14"/>
        <v>-3.9739138686582052E-3</v>
      </c>
      <c r="AL5" s="9">
        <f t="shared" si="15"/>
        <v>0.87703906776141383</v>
      </c>
      <c r="AM5" s="9">
        <f t="shared" si="16"/>
        <v>0.88212686601766765</v>
      </c>
      <c r="AN5" s="9">
        <f t="shared" ref="AN5:AN34" si="47">AG5*AL5-AH5*AK5</f>
        <v>-0.38004519234714973</v>
      </c>
      <c r="AO5" s="9">
        <f t="shared" ref="AO5:AO34" si="48">AH5*AJ5-AF5*AL5</f>
        <v>-0.79481307235142207</v>
      </c>
      <c r="AP5" s="9">
        <f t="shared" ref="AP5:AP34" si="49">AF5*AK5-AG5*AJ5</f>
        <v>-4.4560515518376018E-2</v>
      </c>
      <c r="AQ5" s="9">
        <f t="shared" si="36"/>
        <v>0.88212686601766777</v>
      </c>
      <c r="AR5" s="9">
        <f>AF5*0.5/AI5+AN5*SQRT(0.75)/AQ5</f>
        <v>7.4916678031416939E-2</v>
      </c>
      <c r="AS5" s="9">
        <f>AG5*0.5/AI5+AO5*SQRT(0.75)/AQ5</f>
        <v>-0.99718345732426006</v>
      </c>
      <c r="AT5" s="9">
        <f>AH5*0.5/AI5+AP5*SQRT(0.75)/AQ5</f>
        <v>3.5558109585047196E-3</v>
      </c>
      <c r="AU5" s="9">
        <f t="shared" si="37"/>
        <v>1</v>
      </c>
      <c r="AV5" s="9">
        <f t="shared" ref="AV5:AV34" si="50">AF5-AR5</f>
        <v>0.82113313246186848</v>
      </c>
      <c r="AW5" s="9">
        <f t="shared" ref="AW5:AW34" si="51">AG5-AS5</f>
        <v>0.56342724037215108</v>
      </c>
      <c r="AX5" s="9">
        <f t="shared" ref="AX5:AX34" si="52">AH5-AT5</f>
        <v>9.1050115760397982E-2</v>
      </c>
      <c r="AY5" s="9">
        <f t="shared" si="38"/>
        <v>1</v>
      </c>
      <c r="AZ5" s="9">
        <f t="shared" ref="AZ5:AZ34" si="53">AR5*COS(B5)+AJ5/AM5*SIN(B5)</f>
        <v>-9.2212995145099508E-5</v>
      </c>
      <c r="BA5" s="9">
        <f t="shared" ref="BA5:BA34" si="54">AS5*COS(B5)+AK5/AM5*SIN(B5)</f>
        <v>-0.81942878544842668</v>
      </c>
      <c r="BB5" s="9">
        <f t="shared" ref="BB5:BB34" si="55">AT5*COS(B5)+AL5/AM5*SIN(B5)</f>
        <v>0.57318099852950444</v>
      </c>
      <c r="BC5" s="9">
        <f t="shared" si="39"/>
        <v>1</v>
      </c>
      <c r="BD5" s="9">
        <v>0</v>
      </c>
      <c r="BE5" s="9">
        <f t="shared" si="21"/>
        <v>-0.8191520442889918</v>
      </c>
      <c r="BF5" s="9">
        <f t="shared" si="22"/>
        <v>0.57357643635104605</v>
      </c>
      <c r="BG5" s="9">
        <f t="shared" si="40"/>
        <v>0.99999987927001166</v>
      </c>
      <c r="BH5" s="9">
        <f t="shared" si="23"/>
        <v>4.9138575695259056E-4</v>
      </c>
      <c r="BI5" s="9">
        <f t="shared" si="24"/>
        <v>4.9138577672759045E-4</v>
      </c>
      <c r="BJ5" s="17">
        <f t="shared" si="41"/>
        <v>1.6892598671549235</v>
      </c>
      <c r="BK5" s="9">
        <f t="shared" si="25"/>
        <v>1.7171829429551537</v>
      </c>
      <c r="BL5" s="9">
        <f t="shared" si="26"/>
        <v>0.12967102342004211</v>
      </c>
      <c r="BM5" s="9">
        <f t="shared" si="27"/>
        <v>0.18565604247930068</v>
      </c>
      <c r="BN5" s="9">
        <f t="shared" ref="BN5:BN67" si="56">SQRT(BK5*BK5+BL5*BL5+BM5*BM5)</f>
        <v>1.7320508075688772</v>
      </c>
      <c r="BO5" s="9">
        <f t="shared" ref="BO5:BO67" si="57">BK5/BN5</f>
        <v>0.99141603436299186</v>
      </c>
      <c r="BP5" s="9">
        <f t="shared" ref="BP5:BP35" si="58">SQRT(1-BO5*BO5)</f>
        <v>0.13074496857607523</v>
      </c>
      <c r="BQ5" s="9">
        <f t="shared" ref="BQ5:BQ67" si="59">ATAN2(BO5,BP5)</f>
        <v>0.13112036127529053</v>
      </c>
      <c r="BR5" s="9">
        <f t="shared" si="42"/>
        <v>7.5126433093047442</v>
      </c>
      <c r="BS5" s="9">
        <f t="shared" si="28"/>
        <v>3.0343942331386131</v>
      </c>
      <c r="BT5">
        <f t="shared" si="43"/>
        <v>0</v>
      </c>
    </row>
    <row r="6" spans="1:72">
      <c r="A6" s="10">
        <v>35</v>
      </c>
      <c r="B6" s="9">
        <f>A6/180*PI()</f>
        <v>0.6108652381980153</v>
      </c>
      <c r="C6" s="28">
        <v>35</v>
      </c>
      <c r="D6" s="9">
        <f>C6/180*PI()</f>
        <v>0.6108652381980153</v>
      </c>
      <c r="E6" s="25">
        <f t="shared" ref="E6:F34" si="60">E$3</f>
        <v>61.9</v>
      </c>
      <c r="F6" s="9">
        <f t="shared" si="60"/>
        <v>1.0803588069844898</v>
      </c>
      <c r="G6" s="8">
        <v>-29</v>
      </c>
      <c r="H6" s="8">
        <f t="shared" si="0"/>
        <v>-7.25</v>
      </c>
      <c r="I6" s="9">
        <f t="shared" si="1"/>
        <v>-0.1265363707695889</v>
      </c>
      <c r="J6" s="9">
        <v>0</v>
      </c>
      <c r="K6" s="9">
        <v>0.5</v>
      </c>
      <c r="L6" s="9">
        <v>0</v>
      </c>
      <c r="M6" s="9">
        <f t="shared" si="2"/>
        <v>0.91227599008430083</v>
      </c>
      <c r="N6" s="9">
        <f t="shared" si="3"/>
        <v>0.31978833324867112</v>
      </c>
      <c r="O6" s="9">
        <f t="shared" si="29"/>
        <v>0.89529386459658933</v>
      </c>
      <c r="P6" s="9">
        <f t="shared" si="30"/>
        <v>6.4002182182372483E-2</v>
      </c>
      <c r="Q6" s="9">
        <f t="shared" si="31"/>
        <v>9.1404588910900947E-2</v>
      </c>
      <c r="R6" s="9">
        <f t="shared" si="44"/>
        <v>0.99164520112602916</v>
      </c>
      <c r="S6" s="9">
        <f t="shared" si="45"/>
        <v>-0.8433880948156709</v>
      </c>
      <c r="T6" s="9">
        <f t="shared" si="46"/>
        <v>3.1758095108114642E-2</v>
      </c>
      <c r="U6" s="9">
        <f t="shared" si="4"/>
        <v>0.81100493612440794</v>
      </c>
      <c r="V6" s="11">
        <f t="shared" si="5"/>
        <v>3.9488863329257648E-2</v>
      </c>
      <c r="W6" s="12">
        <f t="shared" si="6"/>
        <v>0.58503930943300297</v>
      </c>
      <c r="X6" s="11">
        <f t="shared" si="6"/>
        <v>0.9992200106447845</v>
      </c>
      <c r="Y6" s="9">
        <f t="shared" si="7"/>
        <v>3.9488863329257648E-2</v>
      </c>
      <c r="Z6" s="9">
        <f t="shared" si="8"/>
        <v>-0.4992200106447845</v>
      </c>
      <c r="AA6" s="9">
        <v>0</v>
      </c>
      <c r="AB6" s="9">
        <f t="shared" si="9"/>
        <v>3.9488863329257648E-2</v>
      </c>
      <c r="AC6" s="9">
        <f t="shared" si="9"/>
        <v>-0.9992200106447845</v>
      </c>
      <c r="AD6" s="9">
        <f t="shared" si="9"/>
        <v>0</v>
      </c>
      <c r="AE6" s="9">
        <f t="shared" si="10"/>
        <v>1</v>
      </c>
      <c r="AF6" s="9">
        <f t="shared" si="11"/>
        <v>0.89529386459658933</v>
      </c>
      <c r="AG6" s="9">
        <f t="shared" si="11"/>
        <v>-0.43599781781762753</v>
      </c>
      <c r="AH6" s="9">
        <f t="shared" si="11"/>
        <v>9.1404588910900947E-2</v>
      </c>
      <c r="AI6" s="9">
        <f t="shared" si="12"/>
        <v>1</v>
      </c>
      <c r="AJ6" s="9">
        <f t="shared" si="13"/>
        <v>-9.1333294304532589E-2</v>
      </c>
      <c r="AK6" s="9">
        <f t="shared" si="14"/>
        <v>-3.6094633191695465E-3</v>
      </c>
      <c r="AL6" s="9">
        <f t="shared" si="15"/>
        <v>0.87737848667275931</v>
      </c>
      <c r="AM6" s="9">
        <f t="shared" si="16"/>
        <v>0.88212686601766765</v>
      </c>
      <c r="AN6" s="9">
        <f t="shared" si="47"/>
        <v>-0.38220518407857779</v>
      </c>
      <c r="AO6" s="9">
        <f t="shared" si="48"/>
        <v>-0.79385985826694594</v>
      </c>
      <c r="AP6" s="9">
        <f t="shared" si="49"/>
        <v>-4.3052647375010293E-2</v>
      </c>
      <c r="AQ6" s="9">
        <f t="shared" ref="AQ6:AQ34" si="61">SQRT(AN6*AN6+AO6*AO6+AP6*AP6)</f>
        <v>0.88212686601766754</v>
      </c>
      <c r="AR6" s="9">
        <f>AF6*0.5/AI6+AN6*SQRT(0.75)/AQ6</f>
        <v>7.2418139682055904E-2</v>
      </c>
      <c r="AS6" s="9">
        <f>AG6*0.5/AI6+AO6*SQRT(0.75)/AQ6</f>
        <v>-0.99736844268981939</v>
      </c>
      <c r="AT6" s="9">
        <f>AH6*0.5/AI6+AP6*SQRT(0.75)/AQ6</f>
        <v>3.4354870797123141E-3</v>
      </c>
      <c r="AU6" s="9">
        <f t="shared" si="37"/>
        <v>1</v>
      </c>
      <c r="AV6" s="9">
        <f t="shared" si="50"/>
        <v>0.82287572491453342</v>
      </c>
      <c r="AW6" s="9">
        <f t="shared" si="51"/>
        <v>0.56137062487219191</v>
      </c>
      <c r="AX6" s="9">
        <f t="shared" si="52"/>
        <v>8.796910183118864E-2</v>
      </c>
      <c r="AY6" s="9">
        <f t="shared" ref="AY6:AY34" si="62">SQRT(AV6*AV6+AW6*AW6+AX6*AX6)</f>
        <v>1</v>
      </c>
      <c r="AZ6" s="9">
        <f t="shared" si="53"/>
        <v>-6.5257677235128209E-5</v>
      </c>
      <c r="BA6" s="9">
        <f t="shared" si="54"/>
        <v>-0.81934334359153027</v>
      </c>
      <c r="BB6" s="9">
        <f t="shared" si="55"/>
        <v>0.57330313190639992</v>
      </c>
      <c r="BC6" s="9">
        <f t="shared" si="39"/>
        <v>0.99999999999999989</v>
      </c>
      <c r="BD6" s="9">
        <v>0</v>
      </c>
      <c r="BE6" s="9">
        <f t="shared" si="21"/>
        <v>-0.8191520442889918</v>
      </c>
      <c r="BF6" s="9">
        <f t="shared" si="22"/>
        <v>0.57357643635104605</v>
      </c>
      <c r="BG6" s="9">
        <f t="shared" si="40"/>
        <v>0.99999994222534649</v>
      </c>
      <c r="BH6" s="9">
        <f t="shared" si="23"/>
        <v>3.3992543841385392E-4</v>
      </c>
      <c r="BI6" s="9">
        <f t="shared" si="24"/>
        <v>3.3992544496021221E-4</v>
      </c>
      <c r="BJ6" s="17">
        <f t="shared" si="41"/>
        <v>1.1685776007196031</v>
      </c>
      <c r="BK6" s="9">
        <f t="shared" si="25"/>
        <v>1.7181695895111226</v>
      </c>
      <c r="BL6" s="9">
        <f t="shared" si="26"/>
        <v>0.12537280705456438</v>
      </c>
      <c r="BM6" s="9">
        <f t="shared" si="27"/>
        <v>0.17937369074208959</v>
      </c>
      <c r="BN6" s="9">
        <f t="shared" si="56"/>
        <v>1.7320508075688772</v>
      </c>
      <c r="BO6" s="9">
        <f t="shared" si="57"/>
        <v>0.99198567501767554</v>
      </c>
      <c r="BP6" s="9">
        <f t="shared" si="58"/>
        <v>0.12635038804739215</v>
      </c>
      <c r="BQ6" s="9">
        <f t="shared" si="59"/>
        <v>0.12668901152240647</v>
      </c>
      <c r="BR6" s="9">
        <f t="shared" si="42"/>
        <v>7.258745670918147</v>
      </c>
      <c r="BS6" s="9">
        <f t="shared" si="28"/>
        <v>2.09896102035529</v>
      </c>
      <c r="BT6">
        <f t="shared" si="43"/>
        <v>-1.3877787807814457E-16</v>
      </c>
    </row>
    <row r="7" spans="1:72">
      <c r="A7" s="8">
        <v>35</v>
      </c>
      <c r="B7" s="9">
        <f t="shared" ref="B7:B67" si="63">A7/180*PI()</f>
        <v>0.6108652381980153</v>
      </c>
      <c r="C7" s="28">
        <v>35</v>
      </c>
      <c r="D7" s="9">
        <f t="shared" ref="D7:D67" si="64">C7/180*PI()</f>
        <v>0.6108652381980153</v>
      </c>
      <c r="E7" s="25">
        <f t="shared" si="60"/>
        <v>61.9</v>
      </c>
      <c r="F7" s="9">
        <f t="shared" si="60"/>
        <v>1.0803588069844898</v>
      </c>
      <c r="G7" s="8">
        <v>-28</v>
      </c>
      <c r="H7" s="8">
        <f t="shared" si="0"/>
        <v>-7</v>
      </c>
      <c r="I7" s="9">
        <f t="shared" si="1"/>
        <v>-0.12217304763960307</v>
      </c>
      <c r="J7" s="9">
        <v>0</v>
      </c>
      <c r="K7" s="9">
        <v>0.5</v>
      </c>
      <c r="L7" s="9">
        <v>0</v>
      </c>
      <c r="M7" s="9">
        <f t="shared" si="2"/>
        <v>0.91227599008430083</v>
      </c>
      <c r="N7" s="9">
        <f t="shared" si="3"/>
        <v>0.31978833324867112</v>
      </c>
      <c r="O7" s="9">
        <f t="shared" si="29"/>
        <v>0.89452087359524968</v>
      </c>
      <c r="P7" s="9">
        <f t="shared" si="30"/>
        <v>6.1762494554565672E-2</v>
      </c>
      <c r="Q7" s="9">
        <f t="shared" si="31"/>
        <v>8.8205983489523687E-2</v>
      </c>
      <c r="R7" s="9">
        <f t="shared" si="44"/>
        <v>0.99221970447664587</v>
      </c>
      <c r="S7" s="9">
        <f t="shared" si="45"/>
        <v>-0.84265991892425751</v>
      </c>
      <c r="T7" s="9">
        <f t="shared" si="46"/>
        <v>2.9800081070810669E-2</v>
      </c>
      <c r="U7" s="9">
        <f t="shared" si="4"/>
        <v>0.81229345308980305</v>
      </c>
      <c r="V7" s="11">
        <f t="shared" si="5"/>
        <v>3.697401773584965E-2</v>
      </c>
      <c r="W7" s="12">
        <f t="shared" si="6"/>
        <v>0.58324895719361891</v>
      </c>
      <c r="X7" s="11">
        <f t="shared" si="6"/>
        <v>0.99931622723363656</v>
      </c>
      <c r="Y7" s="9">
        <f t="shared" si="7"/>
        <v>3.697401773584965E-2</v>
      </c>
      <c r="Z7" s="9">
        <f t="shared" si="8"/>
        <v>-0.49931622723363656</v>
      </c>
      <c r="AA7" s="9">
        <v>0</v>
      </c>
      <c r="AB7" s="9">
        <f t="shared" si="9"/>
        <v>3.697401773584965E-2</v>
      </c>
      <c r="AC7" s="9">
        <f t="shared" si="9"/>
        <v>-0.99931622723363656</v>
      </c>
      <c r="AD7" s="9">
        <f t="shared" si="9"/>
        <v>0</v>
      </c>
      <c r="AE7" s="9">
        <f t="shared" si="10"/>
        <v>1</v>
      </c>
      <c r="AF7" s="9">
        <f t="shared" si="11"/>
        <v>0.89452087359524968</v>
      </c>
      <c r="AG7" s="9">
        <f t="shared" si="11"/>
        <v>-0.43823750544543433</v>
      </c>
      <c r="AH7" s="9">
        <f t="shared" si="11"/>
        <v>8.8205983489523687E-2</v>
      </c>
      <c r="AI7" s="9">
        <f t="shared" si="12"/>
        <v>1</v>
      </c>
      <c r="AJ7" s="9">
        <f t="shared" si="13"/>
        <v>-8.8145670640183249E-2</v>
      </c>
      <c r="AK7" s="9">
        <f t="shared" si="14"/>
        <v>-3.26132959794971E-3</v>
      </c>
      <c r="AL7" s="9">
        <f t="shared" si="15"/>
        <v>0.87770582328408764</v>
      </c>
      <c r="AM7" s="9">
        <f t="shared" si="16"/>
        <v>0.88212686601766765</v>
      </c>
      <c r="AN7" s="9">
        <f t="shared" si="47"/>
        <v>-0.38435594172627913</v>
      </c>
      <c r="AO7" s="9">
        <f t="shared" si="48"/>
        <v>-0.79290115537288086</v>
      </c>
      <c r="AP7" s="9">
        <f t="shared" si="49"/>
        <v>-4.1546066218208784E-2</v>
      </c>
      <c r="AQ7" s="9">
        <f t="shared" si="61"/>
        <v>0.88212686601766754</v>
      </c>
      <c r="AR7" s="9">
        <f t="shared" ref="AR7:AR34" si="65">AF7*0.5/AI7+AN7*SQRT(0.75)/AQ7</f>
        <v>6.9920144314363886E-2</v>
      </c>
      <c r="AS7" s="9">
        <f t="shared" ref="AS7:AS34" si="66">AG7*0.5/AI7+AO7*SQRT(0.75)/AQ7</f>
        <v>-0.99754708281417837</v>
      </c>
      <c r="AT7" s="9">
        <f t="shared" ref="AT7:AT34" si="67">AH7*0.5/AI7+AP7*SQRT(0.75)/AQ7</f>
        <v>3.3152658990344905E-3</v>
      </c>
      <c r="AU7" s="9">
        <f t="shared" si="37"/>
        <v>1</v>
      </c>
      <c r="AV7" s="9">
        <f t="shared" si="50"/>
        <v>0.82460072928088579</v>
      </c>
      <c r="AW7" s="9">
        <f t="shared" si="51"/>
        <v>0.55930957736874398</v>
      </c>
      <c r="AX7" s="9">
        <f t="shared" si="52"/>
        <v>8.489071759048919E-2</v>
      </c>
      <c r="AY7" s="9">
        <f t="shared" si="62"/>
        <v>1</v>
      </c>
      <c r="AZ7" s="9">
        <f t="shared" si="53"/>
        <v>-3.8839371648308196E-5</v>
      </c>
      <c r="BA7" s="9">
        <f t="shared" si="54"/>
        <v>-0.81926331354366266</v>
      </c>
      <c r="BB7" s="9">
        <f t="shared" si="55"/>
        <v>0.57341749325684288</v>
      </c>
      <c r="BC7" s="9">
        <f t="shared" si="39"/>
        <v>1</v>
      </c>
      <c r="BD7" s="9">
        <v>0</v>
      </c>
      <c r="BE7" s="9">
        <f t="shared" si="21"/>
        <v>-0.8191520442889918</v>
      </c>
      <c r="BF7" s="9">
        <f t="shared" si="22"/>
        <v>0.57357643635104605</v>
      </c>
      <c r="BG7" s="9">
        <f t="shared" si="40"/>
        <v>0.9999999804238745</v>
      </c>
      <c r="BH7" s="9">
        <f t="shared" si="23"/>
        <v>1.978692767049859E-4</v>
      </c>
      <c r="BI7" s="9">
        <f t="shared" si="24"/>
        <v>1.9786927799615717E-4</v>
      </c>
      <c r="BJ7" s="17">
        <f t="shared" si="41"/>
        <v>0.6802244714688368</v>
      </c>
      <c r="BK7" s="9">
        <f t="shared" si="25"/>
        <v>1.7191216028761356</v>
      </c>
      <c r="BL7" s="9">
        <f t="shared" si="26"/>
        <v>0.12107207192330965</v>
      </c>
      <c r="BM7" s="9">
        <f t="shared" si="27"/>
        <v>0.17309670108001288</v>
      </c>
      <c r="BN7" s="9">
        <f t="shared" si="56"/>
        <v>1.7320508075688772</v>
      </c>
      <c r="BO7" s="9">
        <f t="shared" si="57"/>
        <v>0.99253532019023782</v>
      </c>
      <c r="BP7" s="9">
        <f t="shared" si="58"/>
        <v>0.12195752610996212</v>
      </c>
      <c r="BQ7" s="9">
        <f t="shared" si="59"/>
        <v>0.1222618930658568</v>
      </c>
      <c r="BR7" s="9">
        <f t="shared" si="42"/>
        <v>7.0050904679533792</v>
      </c>
      <c r="BS7" s="9">
        <f t="shared" si="28"/>
        <v>1.2217123088110071</v>
      </c>
      <c r="BT7">
        <f t="shared" si="43"/>
        <v>0</v>
      </c>
    </row>
    <row r="8" spans="1:72">
      <c r="A8" s="10">
        <v>35</v>
      </c>
      <c r="B8" s="9">
        <f t="shared" si="63"/>
        <v>0.6108652381980153</v>
      </c>
      <c r="C8" s="28">
        <v>35</v>
      </c>
      <c r="D8" s="9">
        <f t="shared" si="64"/>
        <v>0.6108652381980153</v>
      </c>
      <c r="E8" s="25">
        <f t="shared" si="60"/>
        <v>61.9</v>
      </c>
      <c r="F8" s="9">
        <f t="shared" si="60"/>
        <v>1.0803588069844898</v>
      </c>
      <c r="G8" s="8">
        <v>-27</v>
      </c>
      <c r="H8" s="8">
        <f t="shared" si="0"/>
        <v>-6.75</v>
      </c>
      <c r="I8" s="9">
        <f t="shared" si="1"/>
        <v>-0.11780972450961724</v>
      </c>
      <c r="J8" s="9">
        <v>0</v>
      </c>
      <c r="K8" s="9">
        <v>0.5</v>
      </c>
      <c r="L8" s="9">
        <v>0</v>
      </c>
      <c r="M8" s="9">
        <f t="shared" si="2"/>
        <v>0.91227599008430083</v>
      </c>
      <c r="N8" s="9">
        <f t="shared" si="3"/>
        <v>0.31978833324867112</v>
      </c>
      <c r="O8" s="9">
        <f t="shared" si="29"/>
        <v>0.89373085220590087</v>
      </c>
      <c r="P8" s="9">
        <f t="shared" si="30"/>
        <v>5.9524762804894632E-2</v>
      </c>
      <c r="Q8" s="9">
        <f t="shared" si="31"/>
        <v>8.5010171351607461E-2</v>
      </c>
      <c r="R8" s="9">
        <f t="shared" si="44"/>
        <v>0.99277327076677035</v>
      </c>
      <c r="S8" s="9">
        <f t="shared" si="45"/>
        <v>-0.84191570000265603</v>
      </c>
      <c r="T8" s="9">
        <f t="shared" si="46"/>
        <v>2.7833757667763387E-2</v>
      </c>
      <c r="U8" s="9">
        <f t="shared" si="4"/>
        <v>0.81358395991293264</v>
      </c>
      <c r="V8" s="11">
        <f t="shared" si="5"/>
        <v>3.4460326525602145E-2</v>
      </c>
      <c r="W8" s="12">
        <f t="shared" si="6"/>
        <v>0.58144745263212883</v>
      </c>
      <c r="X8" s="11">
        <f t="shared" si="6"/>
        <v>0.99940606656941444</v>
      </c>
      <c r="Y8" s="9">
        <f t="shared" si="7"/>
        <v>3.4460326525602145E-2</v>
      </c>
      <c r="Z8" s="9">
        <f t="shared" si="8"/>
        <v>-0.49940606656941444</v>
      </c>
      <c r="AA8" s="9">
        <v>0</v>
      </c>
      <c r="AB8" s="9">
        <f t="shared" si="9"/>
        <v>3.4460326525602145E-2</v>
      </c>
      <c r="AC8" s="9">
        <f t="shared" si="9"/>
        <v>-0.99940606656941444</v>
      </c>
      <c r="AD8" s="9">
        <f t="shared" si="9"/>
        <v>0</v>
      </c>
      <c r="AE8" s="9">
        <f t="shared" si="10"/>
        <v>1</v>
      </c>
      <c r="AF8" s="9">
        <f t="shared" si="11"/>
        <v>0.89373085220590087</v>
      </c>
      <c r="AG8" s="9">
        <f t="shared" si="11"/>
        <v>-0.4404752371951054</v>
      </c>
      <c r="AH8" s="9">
        <f t="shared" si="11"/>
        <v>8.5010171351607461E-2</v>
      </c>
      <c r="AI8" s="9">
        <f t="shared" si="12"/>
        <v>0.99999999999999989</v>
      </c>
      <c r="AJ8" s="9">
        <f t="shared" si="13"/>
        <v>-8.4959680968901941E-2</v>
      </c>
      <c r="AK8" s="9">
        <f t="shared" si="14"/>
        <v>-2.929478262773782E-3</v>
      </c>
      <c r="AL8" s="9">
        <f t="shared" si="15"/>
        <v>0.87802111507464464</v>
      </c>
      <c r="AM8" s="9">
        <f t="shared" si="16"/>
        <v>0.88212686601766754</v>
      </c>
      <c r="AN8" s="9">
        <f t="shared" si="47"/>
        <v>-0.3864975234757258</v>
      </c>
      <c r="AO8" s="9">
        <f t="shared" si="48"/>
        <v>-0.79193699646758176</v>
      </c>
      <c r="AP8" s="9">
        <f t="shared" si="49"/>
        <v>-4.0040800731105032E-2</v>
      </c>
      <c r="AQ8" s="9">
        <f t="shared" si="61"/>
        <v>0.88212686601766754</v>
      </c>
      <c r="AR8" s="9">
        <f t="shared" si="65"/>
        <v>6.742264216324545E-2</v>
      </c>
      <c r="AS8" s="9">
        <f t="shared" si="66"/>
        <v>-0.99771938857681197</v>
      </c>
      <c r="AT8" s="9">
        <f t="shared" si="67"/>
        <v>3.1951497053092567E-3</v>
      </c>
      <c r="AU8" s="9">
        <f t="shared" ref="AU8:AU34" si="68">SQRT(AR8*AR8+AS8*AS8+AT8*AT8)</f>
        <v>1</v>
      </c>
      <c r="AV8" s="9">
        <f t="shared" si="50"/>
        <v>0.82630821004265542</v>
      </c>
      <c r="AW8" s="9">
        <f t="shared" si="51"/>
        <v>0.55724415138170658</v>
      </c>
      <c r="AX8" s="9">
        <f t="shared" si="52"/>
        <v>8.1815021646298197E-2</v>
      </c>
      <c r="AY8" s="9">
        <f t="shared" si="62"/>
        <v>0.99999999999999978</v>
      </c>
      <c r="AZ8" s="9">
        <f t="shared" si="53"/>
        <v>-1.3079501494671353E-5</v>
      </c>
      <c r="BA8" s="9">
        <f t="shared" si="54"/>
        <v>-0.81918868182174809</v>
      </c>
      <c r="BB8" s="9">
        <f t="shared" si="55"/>
        <v>0.57352410882549065</v>
      </c>
      <c r="BC8" s="9">
        <f t="shared" si="39"/>
        <v>1</v>
      </c>
      <c r="BD8" s="9">
        <v>0</v>
      </c>
      <c r="BE8" s="9">
        <f t="shared" si="21"/>
        <v>-0.8191520442889918</v>
      </c>
      <c r="BF8" s="9">
        <f t="shared" si="22"/>
        <v>0.57357643635104605</v>
      </c>
      <c r="BG8" s="9">
        <f t="shared" si="40"/>
        <v>0.99999999787422378</v>
      </c>
      <c r="BH8" s="9">
        <f t="shared" si="23"/>
        <v>6.5203929662521125E-5</v>
      </c>
      <c r="BI8" s="9">
        <f t="shared" si="24"/>
        <v>6.5203929708724102E-5</v>
      </c>
      <c r="BJ8" s="17">
        <f t="shared" si="41"/>
        <v>0.22415459879865446</v>
      </c>
      <c r="BK8" s="9">
        <f t="shared" si="25"/>
        <v>1.7200390622485564</v>
      </c>
      <c r="BL8" s="9">
        <f t="shared" si="26"/>
        <v>0.11676891418660118</v>
      </c>
      <c r="BM8" s="9">
        <f t="shared" si="27"/>
        <v>0.16682519299790566</v>
      </c>
      <c r="BN8" s="9">
        <f t="shared" si="56"/>
        <v>1.7320508075688772</v>
      </c>
      <c r="BO8" s="9">
        <f t="shared" si="57"/>
        <v>0.99306501560587557</v>
      </c>
      <c r="BP8" s="9">
        <f t="shared" si="58"/>
        <v>0.11756646962336707</v>
      </c>
      <c r="BQ8" s="9">
        <f t="shared" si="59"/>
        <v>0.11783899964739525</v>
      </c>
      <c r="BR8" s="9">
        <f t="shared" si="42"/>
        <v>6.7516773418393434</v>
      </c>
      <c r="BS8" s="9">
        <f t="shared" si="28"/>
        <v>0.40256204144242247</v>
      </c>
      <c r="BT8">
        <f t="shared" si="43"/>
        <v>1.1102230246251565E-16</v>
      </c>
    </row>
    <row r="9" spans="1:72">
      <c r="A9" s="8">
        <v>35</v>
      </c>
      <c r="B9" s="9">
        <f t="shared" si="63"/>
        <v>0.6108652381980153</v>
      </c>
      <c r="C9" s="28">
        <v>35</v>
      </c>
      <c r="D9" s="9">
        <f t="shared" si="64"/>
        <v>0.6108652381980153</v>
      </c>
      <c r="E9" s="25">
        <f t="shared" si="60"/>
        <v>61.9</v>
      </c>
      <c r="F9" s="9">
        <f t="shared" si="60"/>
        <v>1.0803588069844898</v>
      </c>
      <c r="G9" s="8">
        <v>-26</v>
      </c>
      <c r="H9" s="8">
        <f t="shared" si="0"/>
        <v>-6.5</v>
      </c>
      <c r="I9" s="9">
        <f t="shared" si="1"/>
        <v>-0.11344640137963141</v>
      </c>
      <c r="J9" s="9">
        <v>0</v>
      </c>
      <c r="K9" s="9">
        <v>0.5</v>
      </c>
      <c r="L9" s="9">
        <v>0</v>
      </c>
      <c r="M9" s="9">
        <f t="shared" si="2"/>
        <v>0.91227599008430083</v>
      </c>
      <c r="N9" s="9">
        <f t="shared" si="3"/>
        <v>0.31978833324867112</v>
      </c>
      <c r="O9" s="9">
        <f t="shared" si="29"/>
        <v>0.89292381546941146</v>
      </c>
      <c r="P9" s="9">
        <f t="shared" si="30"/>
        <v>5.7289029536546285E-2</v>
      </c>
      <c r="Q9" s="9">
        <f t="shared" si="31"/>
        <v>8.1817213340808742E-2</v>
      </c>
      <c r="R9" s="9">
        <f t="shared" si="44"/>
        <v>0.99330594360114455</v>
      </c>
      <c r="S9" s="9">
        <f t="shared" si="45"/>
        <v>-0.84115545221972188</v>
      </c>
      <c r="T9" s="9">
        <f t="shared" si="46"/>
        <v>2.5859188881154793E-2</v>
      </c>
      <c r="U9" s="9">
        <f t="shared" si="4"/>
        <v>0.81487640213801016</v>
      </c>
      <c r="V9" s="11">
        <f t="shared" si="5"/>
        <v>3.1947738639991972E-2</v>
      </c>
      <c r="W9" s="12">
        <f t="shared" si="6"/>
        <v>0.57963475502993422</v>
      </c>
      <c r="X9" s="11">
        <f t="shared" si="6"/>
        <v>0.99948954071355378</v>
      </c>
      <c r="Y9" s="9">
        <f t="shared" si="7"/>
        <v>3.1947738639991972E-2</v>
      </c>
      <c r="Z9" s="9">
        <f t="shared" si="8"/>
        <v>-0.49948954071355378</v>
      </c>
      <c r="AA9" s="9">
        <v>0</v>
      </c>
      <c r="AB9" s="9">
        <f t="shared" si="9"/>
        <v>3.1947738639991972E-2</v>
      </c>
      <c r="AC9" s="9">
        <f t="shared" si="9"/>
        <v>-0.99948954071355378</v>
      </c>
      <c r="AD9" s="9">
        <f t="shared" si="9"/>
        <v>0</v>
      </c>
      <c r="AE9" s="9">
        <f t="shared" si="10"/>
        <v>1</v>
      </c>
      <c r="AF9" s="9">
        <f t="shared" si="11"/>
        <v>0.89292381546941146</v>
      </c>
      <c r="AG9" s="9">
        <f t="shared" si="11"/>
        <v>-0.4427109704634537</v>
      </c>
      <c r="AH9" s="9">
        <f t="shared" si="11"/>
        <v>8.1817213340808742E-2</v>
      </c>
      <c r="AI9" s="9">
        <f t="shared" si="12"/>
        <v>1</v>
      </c>
      <c r="AJ9" s="9">
        <f t="shared" si="13"/>
        <v>-8.1775448984467772E-2</v>
      </c>
      <c r="AK9" s="9">
        <f t="shared" si="14"/>
        <v>-2.613874948064622E-3</v>
      </c>
      <c r="AL9" s="9">
        <f t="shared" si="15"/>
        <v>0.87832439983829247</v>
      </c>
      <c r="AM9" s="9">
        <f t="shared" si="16"/>
        <v>0.88212686601766765</v>
      </c>
      <c r="AN9" s="9">
        <f t="shared" si="47"/>
        <v>-0.38862998746986904</v>
      </c>
      <c r="AO9" s="9">
        <f t="shared" si="48"/>
        <v>-0.79096741367909174</v>
      </c>
      <c r="AP9" s="9">
        <f t="shared" si="49"/>
        <v>-3.8536879571784144E-2</v>
      </c>
      <c r="AQ9" s="9">
        <f t="shared" si="61"/>
        <v>0.88212686601766765</v>
      </c>
      <c r="AR9" s="9">
        <f t="shared" si="65"/>
        <v>6.4925583667466868E-2</v>
      </c>
      <c r="AS9" s="9">
        <f t="shared" si="66"/>
        <v>-0.99788537021773638</v>
      </c>
      <c r="AT9" s="9">
        <f t="shared" si="67"/>
        <v>3.0751407853757406E-3</v>
      </c>
      <c r="AU9" s="9">
        <f t="shared" si="68"/>
        <v>1</v>
      </c>
      <c r="AV9" s="9">
        <f t="shared" si="50"/>
        <v>0.82799823180194454</v>
      </c>
      <c r="AW9" s="9">
        <f t="shared" si="51"/>
        <v>0.55517439975428262</v>
      </c>
      <c r="AX9" s="9">
        <f t="shared" si="52"/>
        <v>7.8742072555433001E-2</v>
      </c>
      <c r="AY9" s="9">
        <f t="shared" si="62"/>
        <v>0.99999999999999989</v>
      </c>
      <c r="AZ9" s="9">
        <f t="shared" si="53"/>
        <v>1.1900906884076967E-5</v>
      </c>
      <c r="BA9" s="9">
        <f t="shared" si="54"/>
        <v>-0.81911943446873503</v>
      </c>
      <c r="BB9" s="9">
        <f t="shared" si="55"/>
        <v>0.57362300505993313</v>
      </c>
      <c r="BC9" s="9">
        <f t="shared" si="39"/>
        <v>1</v>
      </c>
      <c r="BD9" s="9">
        <v>0</v>
      </c>
      <c r="BE9" s="9">
        <f t="shared" si="21"/>
        <v>-0.8191520442889918</v>
      </c>
      <c r="BF9" s="9">
        <f t="shared" si="22"/>
        <v>0.57357643635104605</v>
      </c>
      <c r="BG9" s="9">
        <f t="shared" si="40"/>
        <v>0.99999999831316155</v>
      </c>
      <c r="BH9" s="9">
        <f t="shared" si="23"/>
        <v>5.8083361588353327E-5</v>
      </c>
      <c r="BI9" s="9">
        <f t="shared" si="24"/>
        <v>5.8083361621012411E-5</v>
      </c>
      <c r="BJ9" s="17">
        <f t="shared" si="41"/>
        <v>0.19967588884896931</v>
      </c>
      <c r="BK9" s="9">
        <f t="shared" si="25"/>
        <v>1.720922047271356</v>
      </c>
      <c r="BL9" s="9">
        <f t="shared" si="26"/>
        <v>0.11246342929082892</v>
      </c>
      <c r="BM9" s="9">
        <f t="shared" si="27"/>
        <v>0.16055928589624174</v>
      </c>
      <c r="BN9" s="9">
        <f t="shared" si="56"/>
        <v>1.7320508075688772</v>
      </c>
      <c r="BO9" s="9">
        <f t="shared" si="57"/>
        <v>0.99357480724647929</v>
      </c>
      <c r="BP9" s="9">
        <f t="shared" si="58"/>
        <v>0.1131773051681368</v>
      </c>
      <c r="BQ9" s="9">
        <f t="shared" si="59"/>
        <v>0.11342032519687968</v>
      </c>
      <c r="BR9" s="9">
        <f t="shared" si="42"/>
        <v>6.4985059447825142</v>
      </c>
      <c r="BS9" s="9">
        <f t="shared" si="28"/>
        <v>-0.35857325219659231</v>
      </c>
      <c r="BT9">
        <f t="shared" si="43"/>
        <v>1.1102230246251565E-16</v>
      </c>
    </row>
    <row r="10" spans="1:72">
      <c r="A10" s="10">
        <v>35</v>
      </c>
      <c r="B10" s="9">
        <f t="shared" si="63"/>
        <v>0.6108652381980153</v>
      </c>
      <c r="C10" s="28">
        <v>35</v>
      </c>
      <c r="D10" s="9">
        <f t="shared" si="64"/>
        <v>0.6108652381980153</v>
      </c>
      <c r="E10" s="25">
        <f t="shared" si="60"/>
        <v>61.9</v>
      </c>
      <c r="F10" s="9">
        <f t="shared" si="60"/>
        <v>1.0803588069844898</v>
      </c>
      <c r="G10" s="8">
        <v>-25</v>
      </c>
      <c r="H10" s="8">
        <f t="shared" si="0"/>
        <v>-6.25</v>
      </c>
      <c r="I10" s="9">
        <f t="shared" si="1"/>
        <v>-0.1090830782496456</v>
      </c>
      <c r="J10" s="9">
        <v>0</v>
      </c>
      <c r="K10" s="9">
        <v>0.5</v>
      </c>
      <c r="L10" s="9">
        <v>0</v>
      </c>
      <c r="M10" s="9">
        <f t="shared" si="2"/>
        <v>0.91227599008430083</v>
      </c>
      <c r="N10" s="9">
        <f t="shared" si="3"/>
        <v>0.31978833324867112</v>
      </c>
      <c r="O10" s="9">
        <f t="shared" si="29"/>
        <v>0.89209977875059743</v>
      </c>
      <c r="P10" s="9">
        <f t="shared" si="30"/>
        <v>5.5055337314659294E-2</v>
      </c>
      <c r="Q10" s="9">
        <f t="shared" si="31"/>
        <v>7.8627170246445471E-2</v>
      </c>
      <c r="R10" s="9">
        <f t="shared" si="44"/>
        <v>0.99381776809903644</v>
      </c>
      <c r="S10" s="9">
        <f t="shared" si="45"/>
        <v>-0.84037919004947703</v>
      </c>
      <c r="T10" s="9">
        <f t="shared" si="46"/>
        <v>2.3876439397676114E-2</v>
      </c>
      <c r="U10" s="9">
        <f t="shared" si="4"/>
        <v>0.8161707249628708</v>
      </c>
      <c r="V10" s="11">
        <f t="shared" si="5"/>
        <v>2.9436203213654952E-2</v>
      </c>
      <c r="W10" s="12">
        <f t="shared" si="6"/>
        <v>0.57781082346524271</v>
      </c>
      <c r="X10" s="11">
        <f t="shared" si="6"/>
        <v>0.99956666107887193</v>
      </c>
      <c r="Y10" s="9">
        <f t="shared" si="7"/>
        <v>2.9436203213654952E-2</v>
      </c>
      <c r="Z10" s="9">
        <f t="shared" si="8"/>
        <v>-0.49956666107887193</v>
      </c>
      <c r="AA10" s="9">
        <v>0</v>
      </c>
      <c r="AB10" s="9">
        <f t="shared" si="9"/>
        <v>2.9436203213654952E-2</v>
      </c>
      <c r="AC10" s="9">
        <f t="shared" si="9"/>
        <v>-0.99956666107887193</v>
      </c>
      <c r="AD10" s="9">
        <f t="shared" si="9"/>
        <v>0</v>
      </c>
      <c r="AE10" s="9">
        <f t="shared" si="10"/>
        <v>1</v>
      </c>
      <c r="AF10" s="9">
        <f t="shared" si="11"/>
        <v>0.89209977875059743</v>
      </c>
      <c r="AG10" s="9">
        <f t="shared" si="11"/>
        <v>-0.44494466268534072</v>
      </c>
      <c r="AH10" s="9">
        <f t="shared" si="11"/>
        <v>7.8627170246445471E-2</v>
      </c>
      <c r="AI10" s="9">
        <f t="shared" si="12"/>
        <v>1</v>
      </c>
      <c r="AJ10" s="9">
        <f t="shared" si="13"/>
        <v>-7.8593098033319528E-2</v>
      </c>
      <c r="AK10" s="9">
        <f t="shared" si="14"/>
        <v>-2.3144853614890134E-3</v>
      </c>
      <c r="AL10" s="9">
        <f t="shared" si="15"/>
        <v>0.87861571568529817</v>
      </c>
      <c r="AM10" s="9">
        <f t="shared" si="16"/>
        <v>0.88212686601766765</v>
      </c>
      <c r="AN10" s="9">
        <f t="shared" si="47"/>
        <v>-0.39075339181108348</v>
      </c>
      <c r="AO10" s="9">
        <f t="shared" si="48"/>
        <v>-0.78999243846891376</v>
      </c>
      <c r="AP10" s="9">
        <f t="shared" si="49"/>
        <v>-3.7034331372737123E-2</v>
      </c>
      <c r="AQ10" s="9">
        <f t="shared" si="61"/>
        <v>0.88212686601766765</v>
      </c>
      <c r="AR10" s="9">
        <f t="shared" si="65"/>
        <v>6.242891946760426E-2</v>
      </c>
      <c r="AS10" s="9">
        <f t="shared" si="66"/>
        <v>-0.99804503734161876</v>
      </c>
      <c r="AT10" s="9">
        <f t="shared" si="67"/>
        <v>2.9552414240308286E-3</v>
      </c>
      <c r="AU10" s="9">
        <f t="shared" si="68"/>
        <v>1</v>
      </c>
      <c r="AV10" s="9">
        <f t="shared" si="50"/>
        <v>0.82967085928299311</v>
      </c>
      <c r="AW10" s="9">
        <f t="shared" si="51"/>
        <v>0.55310037465627804</v>
      </c>
      <c r="AX10" s="9">
        <f t="shared" si="52"/>
        <v>7.5671928822414636E-2</v>
      </c>
      <c r="AY10" s="9">
        <f t="shared" si="62"/>
        <v>1</v>
      </c>
      <c r="AZ10" s="9">
        <f t="shared" si="53"/>
        <v>3.5981218306710416E-5</v>
      </c>
      <c r="BA10" s="9">
        <f t="shared" si="54"/>
        <v>-0.81905555705474875</v>
      </c>
      <c r="BB10" s="9">
        <f t="shared" si="55"/>
        <v>0.5737142086118201</v>
      </c>
      <c r="BC10" s="9">
        <f t="shared" si="39"/>
        <v>0.99999999999999989</v>
      </c>
      <c r="BD10" s="9">
        <v>0</v>
      </c>
      <c r="BE10" s="9">
        <f t="shared" si="21"/>
        <v>-0.8191520442889918</v>
      </c>
      <c r="BF10" s="9">
        <f t="shared" si="22"/>
        <v>0.57357643635104605</v>
      </c>
      <c r="BG10" s="9">
        <f t="shared" si="40"/>
        <v>0.99999998520718492</v>
      </c>
      <c r="BH10" s="9">
        <f t="shared" si="23"/>
        <v>1.7200473814964342E-4</v>
      </c>
      <c r="BI10" s="9">
        <f t="shared" si="24"/>
        <v>1.7200473899778819E-4</v>
      </c>
      <c r="BJ10" s="17">
        <f t="shared" si="41"/>
        <v>0.59130873604935275</v>
      </c>
      <c r="BK10" s="9">
        <f t="shared" si="25"/>
        <v>1.7217706380335907</v>
      </c>
      <c r="BL10" s="9">
        <f t="shared" si="26"/>
        <v>0.10815571197093732</v>
      </c>
      <c r="BM10" s="9">
        <f t="shared" si="27"/>
        <v>0.15429909906886011</v>
      </c>
      <c r="BN10" s="9">
        <f t="shared" si="56"/>
        <v>1.7320508075688772</v>
      </c>
      <c r="BO10" s="9">
        <f t="shared" si="57"/>
        <v>0.99406474135148737</v>
      </c>
      <c r="BP10" s="9">
        <f t="shared" si="58"/>
        <v>0.10879011904488615</v>
      </c>
      <c r="BQ10" s="9">
        <f t="shared" si="59"/>
        <v>0.10900586383063572</v>
      </c>
      <c r="BR10" s="9">
        <f t="shared" si="42"/>
        <v>6.2455759396731789</v>
      </c>
      <c r="BS10" s="9">
        <f t="shared" si="28"/>
        <v>-1.0617744784370586</v>
      </c>
      <c r="BT10">
        <f t="shared" si="43"/>
        <v>0</v>
      </c>
    </row>
    <row r="11" spans="1:72">
      <c r="A11" s="8">
        <v>35</v>
      </c>
      <c r="B11" s="9">
        <f t="shared" si="63"/>
        <v>0.6108652381980153</v>
      </c>
      <c r="C11" s="28">
        <v>35</v>
      </c>
      <c r="D11" s="9">
        <f t="shared" si="64"/>
        <v>0.6108652381980153</v>
      </c>
      <c r="E11" s="25">
        <f t="shared" si="60"/>
        <v>61.9</v>
      </c>
      <c r="F11" s="9">
        <f t="shared" si="60"/>
        <v>1.0803588069844898</v>
      </c>
      <c r="G11" s="8">
        <v>-24</v>
      </c>
      <c r="H11" s="8">
        <f t="shared" si="0"/>
        <v>-6</v>
      </c>
      <c r="I11" s="9">
        <f t="shared" si="1"/>
        <v>-0.10471975511965977</v>
      </c>
      <c r="J11" s="9">
        <v>0</v>
      </c>
      <c r="K11" s="9">
        <v>0.5</v>
      </c>
      <c r="L11" s="9">
        <v>0</v>
      </c>
      <c r="M11" s="9">
        <f t="shared" si="2"/>
        <v>0.91227599008430083</v>
      </c>
      <c r="N11" s="9">
        <f t="shared" si="3"/>
        <v>0.31978833324867112</v>
      </c>
      <c r="O11" s="9">
        <f t="shared" si="29"/>
        <v>0.89125875773793006</v>
      </c>
      <c r="P11" s="9">
        <f t="shared" si="30"/>
        <v>5.2823728665513797E-2</v>
      </c>
      <c r="Q11" s="9">
        <f t="shared" si="31"/>
        <v>7.5440102802339842E-2</v>
      </c>
      <c r="R11" s="9">
        <f t="shared" si="44"/>
        <v>0.99430879088917234</v>
      </c>
      <c r="S11" s="9">
        <f t="shared" si="45"/>
        <v>-0.83958692827083392</v>
      </c>
      <c r="T11" s="9">
        <f t="shared" si="46"/>
        <v>2.1885574605233715E-2</v>
      </c>
      <c r="U11" s="9">
        <f t="shared" si="4"/>
        <v>0.81746687323119882</v>
      </c>
      <c r="V11" s="11">
        <f t="shared" si="5"/>
        <v>2.6925669572353674E-2</v>
      </c>
      <c r="W11" s="12">
        <f t="shared" si="6"/>
        <v>0.57597561681863507</v>
      </c>
      <c r="X11" s="11">
        <f t="shared" si="6"/>
        <v>0.99963743843359554</v>
      </c>
      <c r="Y11" s="9">
        <f t="shared" si="7"/>
        <v>2.6925669572353674E-2</v>
      </c>
      <c r="Z11" s="9">
        <f t="shared" si="8"/>
        <v>-0.49963743843359554</v>
      </c>
      <c r="AA11" s="9">
        <v>0</v>
      </c>
      <c r="AB11" s="9">
        <f t="shared" si="9"/>
        <v>2.6925669572353674E-2</v>
      </c>
      <c r="AC11" s="9">
        <f t="shared" si="9"/>
        <v>-0.99963743843359554</v>
      </c>
      <c r="AD11" s="9">
        <f t="shared" si="9"/>
        <v>0</v>
      </c>
      <c r="AE11" s="9">
        <f t="shared" si="10"/>
        <v>1</v>
      </c>
      <c r="AF11" s="9">
        <f t="shared" si="11"/>
        <v>0.89125875773793006</v>
      </c>
      <c r="AG11" s="9">
        <f t="shared" si="11"/>
        <v>-0.44717627133448623</v>
      </c>
      <c r="AH11" s="9">
        <f t="shared" si="11"/>
        <v>7.5440102802339842E-2</v>
      </c>
      <c r="AI11" s="9">
        <f t="shared" si="12"/>
        <v>1</v>
      </c>
      <c r="AJ11" s="9">
        <f t="shared" si="13"/>
        <v>-7.5412751120498112E-2</v>
      </c>
      <c r="AK11" s="9">
        <f t="shared" si="14"/>
        <v>-2.0312752805601952E-3</v>
      </c>
      <c r="AL11" s="9">
        <f t="shared" si="15"/>
        <v>0.8788951010441034</v>
      </c>
      <c r="AM11" s="9">
        <f t="shared" si="16"/>
        <v>0.88212686601766777</v>
      </c>
      <c r="AN11" s="9">
        <f t="shared" si="47"/>
        <v>-0.39286779456306337</v>
      </c>
      <c r="AO11" s="9">
        <f t="shared" si="48"/>
        <v>-0.78901210163565771</v>
      </c>
      <c r="AP11" s="9">
        <f t="shared" si="49"/>
        <v>-3.553318474031579E-2</v>
      </c>
      <c r="AQ11" s="9">
        <f t="shared" si="61"/>
        <v>0.88212686601766765</v>
      </c>
      <c r="AR11" s="9">
        <f t="shared" si="65"/>
        <v>5.9932600404035641E-2</v>
      </c>
      <c r="AS11" s="9">
        <f t="shared" si="66"/>
        <v>-0.99819839892176165</v>
      </c>
      <c r="AT11" s="9">
        <f t="shared" si="67"/>
        <v>2.8354539039855339E-3</v>
      </c>
      <c r="AU11" s="9">
        <f t="shared" si="68"/>
        <v>1</v>
      </c>
      <c r="AV11" s="9">
        <f t="shared" si="50"/>
        <v>0.83132615733389437</v>
      </c>
      <c r="AW11" s="9">
        <f t="shared" si="51"/>
        <v>0.55102212758727542</v>
      </c>
      <c r="AX11" s="9">
        <f t="shared" si="52"/>
        <v>7.2604648898354301E-2</v>
      </c>
      <c r="AY11" s="9">
        <f t="shared" si="62"/>
        <v>0.99999999999999989</v>
      </c>
      <c r="AZ11" s="9">
        <f t="shared" si="53"/>
        <v>5.9041183243881135E-5</v>
      </c>
      <c r="BA11" s="9">
        <f t="shared" si="54"/>
        <v>-0.818997034678147</v>
      </c>
      <c r="BB11" s="9">
        <f t="shared" si="55"/>
        <v>0.57379774633797631</v>
      </c>
      <c r="BC11" s="9">
        <f t="shared" si="39"/>
        <v>0.99999999999999989</v>
      </c>
      <c r="BD11" s="9">
        <v>0</v>
      </c>
      <c r="BE11" s="9">
        <f t="shared" si="21"/>
        <v>-0.8191520442889918</v>
      </c>
      <c r="BF11" s="9">
        <f t="shared" si="22"/>
        <v>0.57357643635104605</v>
      </c>
      <c r="BG11" s="9">
        <f t="shared" si="40"/>
        <v>0.99999996175402439</v>
      </c>
      <c r="BH11" s="9">
        <f t="shared" si="23"/>
        <v>2.7657178050953713E-4</v>
      </c>
      <c r="BI11" s="9">
        <f t="shared" si="24"/>
        <v>2.7657178403545638E-4</v>
      </c>
      <c r="BJ11" s="17">
        <f t="shared" si="41"/>
        <v>0.95078375745811994</v>
      </c>
      <c r="BK11" s="9">
        <f t="shared" si="25"/>
        <v>1.7225849150718244</v>
      </c>
      <c r="BL11" s="9">
        <f t="shared" si="26"/>
        <v>0.10384585625278919</v>
      </c>
      <c r="BM11" s="9">
        <f t="shared" si="27"/>
        <v>0.14804475170069414</v>
      </c>
      <c r="BN11" s="9">
        <f t="shared" si="56"/>
        <v>1.7320508075688772</v>
      </c>
      <c r="BO11" s="9">
        <f t="shared" si="57"/>
        <v>0.99453486441870653</v>
      </c>
      <c r="BP11" s="9">
        <f t="shared" si="58"/>
        <v>0.1044049972734304</v>
      </c>
      <c r="BQ11" s="9">
        <f t="shared" si="59"/>
        <v>0.1045956098498408</v>
      </c>
      <c r="BR11" s="9">
        <f t="shared" si="42"/>
        <v>5.9928869999928605</v>
      </c>
      <c r="BS11" s="9">
        <f t="shared" si="28"/>
        <v>-1.7071200017134913</v>
      </c>
      <c r="BT11">
        <f t="shared" si="43"/>
        <v>0</v>
      </c>
    </row>
    <row r="12" spans="1:72">
      <c r="A12" s="10">
        <v>35</v>
      </c>
      <c r="B12" s="9">
        <f t="shared" si="63"/>
        <v>0.6108652381980153</v>
      </c>
      <c r="C12" s="28">
        <v>35</v>
      </c>
      <c r="D12" s="9">
        <f t="shared" si="64"/>
        <v>0.6108652381980153</v>
      </c>
      <c r="E12" s="25">
        <f t="shared" si="60"/>
        <v>61.9</v>
      </c>
      <c r="F12" s="9">
        <f t="shared" si="60"/>
        <v>1.0803588069844898</v>
      </c>
      <c r="G12" s="8">
        <v>-23</v>
      </c>
      <c r="H12" s="8">
        <f t="shared" si="0"/>
        <v>-5.75</v>
      </c>
      <c r="I12" s="9">
        <f t="shared" si="1"/>
        <v>-0.10035643198967394</v>
      </c>
      <c r="J12" s="9">
        <v>0</v>
      </c>
      <c r="K12" s="9">
        <v>0.5</v>
      </c>
      <c r="L12" s="9">
        <v>0</v>
      </c>
      <c r="M12" s="9">
        <f t="shared" si="2"/>
        <v>0.91227599008430083</v>
      </c>
      <c r="N12" s="9">
        <f t="shared" si="3"/>
        <v>0.31978833324867112</v>
      </c>
      <c r="O12" s="9">
        <f t="shared" si="29"/>
        <v>0.89040076844323723</v>
      </c>
      <c r="P12" s="9">
        <f t="shared" si="30"/>
        <v>5.0594246075721647E-2</v>
      </c>
      <c r="Q12" s="9">
        <f t="shared" si="31"/>
        <v>7.2256071685661921E-2</v>
      </c>
      <c r="R12" s="9">
        <f t="shared" si="44"/>
        <v>0.99477906010455652</v>
      </c>
      <c r="S12" s="9">
        <f t="shared" si="45"/>
        <v>-0.8387786819673152</v>
      </c>
      <c r="T12" s="9">
        <f t="shared" si="46"/>
        <v>1.9886660589598731E-2</v>
      </c>
      <c r="U12" s="9">
        <f t="shared" si="4"/>
        <v>0.8187647914247751</v>
      </c>
      <c r="V12" s="11">
        <f t="shared" si="5"/>
        <v>2.4416087230988974E-2</v>
      </c>
      <c r="W12" s="12">
        <f t="shared" si="6"/>
        <v>0.57412909377869414</v>
      </c>
      <c r="X12" s="11">
        <f t="shared" si="6"/>
        <v>0.99970188290526329</v>
      </c>
      <c r="Y12" s="9">
        <f t="shared" si="7"/>
        <v>2.4416087230988974E-2</v>
      </c>
      <c r="Z12" s="9">
        <f t="shared" si="8"/>
        <v>-0.49970188290526329</v>
      </c>
      <c r="AA12" s="9">
        <v>0</v>
      </c>
      <c r="AB12" s="9">
        <f t="shared" si="9"/>
        <v>2.4416087230988974E-2</v>
      </c>
      <c r="AC12" s="9">
        <f t="shared" si="9"/>
        <v>-0.99970188290526329</v>
      </c>
      <c r="AD12" s="9">
        <f t="shared" si="9"/>
        <v>0</v>
      </c>
      <c r="AE12" s="9">
        <f t="shared" si="10"/>
        <v>1</v>
      </c>
      <c r="AF12" s="9">
        <f t="shared" si="11"/>
        <v>0.89040076844323723</v>
      </c>
      <c r="AG12" s="9">
        <f t="shared" si="11"/>
        <v>-0.44940575392427834</v>
      </c>
      <c r="AH12" s="9">
        <f t="shared" si="11"/>
        <v>7.2256071685661921E-2</v>
      </c>
      <c r="AI12" s="9">
        <f t="shared" si="12"/>
        <v>1</v>
      </c>
      <c r="AJ12" s="9">
        <f t="shared" si="13"/>
        <v>-7.2234530915493908E-2</v>
      </c>
      <c r="AK12" s="9">
        <f t="shared" si="14"/>
        <v>-1.764210549245714E-3</v>
      </c>
      <c r="AL12" s="9">
        <f t="shared" si="15"/>
        <v>0.87916259466307412</v>
      </c>
      <c r="AM12" s="9">
        <f t="shared" si="16"/>
        <v>0.88212686601766765</v>
      </c>
      <c r="AN12" s="9">
        <f t="shared" si="47"/>
        <v>-0.39497325375266862</v>
      </c>
      <c r="AO12" s="9">
        <f t="shared" si="48"/>
        <v>-0.78802643331856159</v>
      </c>
      <c r="AP12" s="9">
        <f t="shared" si="49"/>
        <v>-3.4033468254188182E-2</v>
      </c>
      <c r="AQ12" s="9">
        <f t="shared" si="61"/>
        <v>0.88212686601766765</v>
      </c>
      <c r="AR12" s="9">
        <f t="shared" si="65"/>
        <v>5.7436577514979326E-2</v>
      </c>
      <c r="AS12" s="9">
        <f t="shared" si="66"/>
        <v>-0.99834546330396567</v>
      </c>
      <c r="AT12" s="9">
        <f t="shared" si="67"/>
        <v>2.7157805058215592E-3</v>
      </c>
      <c r="AU12" s="9">
        <f t="shared" si="68"/>
        <v>1</v>
      </c>
      <c r="AV12" s="9">
        <f t="shared" si="50"/>
        <v>0.83296419092825791</v>
      </c>
      <c r="AW12" s="9">
        <f t="shared" si="51"/>
        <v>0.54893970937968728</v>
      </c>
      <c r="AX12" s="9">
        <f t="shared" si="52"/>
        <v>6.9540291179840369E-2</v>
      </c>
      <c r="AY12" s="9">
        <f t="shared" si="62"/>
        <v>1</v>
      </c>
      <c r="AZ12" s="9">
        <f t="shared" si="53"/>
        <v>8.0960932409120112E-5</v>
      </c>
      <c r="BA12" s="9">
        <f t="shared" si="54"/>
        <v>-0.81894385196647745</v>
      </c>
      <c r="BB12" s="9">
        <f t="shared" si="55"/>
        <v>0.57387364530150331</v>
      </c>
      <c r="BC12" s="9">
        <f t="shared" si="39"/>
        <v>1</v>
      </c>
      <c r="BD12" s="9">
        <v>0</v>
      </c>
      <c r="BE12" s="9">
        <f t="shared" si="21"/>
        <v>-0.8191520442889918</v>
      </c>
      <c r="BF12" s="9">
        <f t="shared" si="22"/>
        <v>0.57357643635104605</v>
      </c>
      <c r="BG12" s="9">
        <f t="shared" si="40"/>
        <v>0.99999993088406192</v>
      </c>
      <c r="BH12" s="9">
        <f t="shared" si="23"/>
        <v>3.7179546984038769E-4</v>
      </c>
      <c r="BI12" s="9">
        <f t="shared" si="24"/>
        <v>3.7179547840605215E-4</v>
      </c>
      <c r="BJ12" s="17">
        <f t="shared" si="41"/>
        <v>1.2781387052828472</v>
      </c>
      <c r="BK12" s="9">
        <f t="shared" si="25"/>
        <v>1.7233649593714953</v>
      </c>
      <c r="BL12" s="9">
        <f t="shared" si="26"/>
        <v>9.953395545540894E-2</v>
      </c>
      <c r="BM12" s="9">
        <f t="shared" si="27"/>
        <v>0.14179636286550229</v>
      </c>
      <c r="BN12" s="9">
        <f t="shared" si="56"/>
        <v>1.7320508075688772</v>
      </c>
      <c r="BO12" s="9">
        <f t="shared" si="57"/>
        <v>0.9949852232051013</v>
      </c>
      <c r="BP12" s="9">
        <f t="shared" si="58"/>
        <v>0.10002202559183998</v>
      </c>
      <c r="BQ12" s="9">
        <f t="shared" si="59"/>
        <v>0.10018955773888909</v>
      </c>
      <c r="BR12" s="9">
        <f t="shared" si="42"/>
        <v>5.7404388097206196</v>
      </c>
      <c r="BS12" s="9">
        <f t="shared" si="28"/>
        <v>-2.2946856670512972</v>
      </c>
      <c r="BT12">
        <f t="shared" si="43"/>
        <v>0</v>
      </c>
    </row>
    <row r="13" spans="1:72">
      <c r="A13" s="8">
        <v>35</v>
      </c>
      <c r="B13" s="9">
        <f t="shared" si="63"/>
        <v>0.6108652381980153</v>
      </c>
      <c r="C13" s="28">
        <v>35</v>
      </c>
      <c r="D13" s="9">
        <f t="shared" si="64"/>
        <v>0.6108652381980153</v>
      </c>
      <c r="E13" s="25">
        <f t="shared" si="60"/>
        <v>61.9</v>
      </c>
      <c r="F13" s="9">
        <f t="shared" si="60"/>
        <v>1.0803588069844898</v>
      </c>
      <c r="G13" s="8">
        <v>-22</v>
      </c>
      <c r="H13" s="8">
        <f t="shared" si="0"/>
        <v>-5.5</v>
      </c>
      <c r="I13" s="9">
        <f t="shared" si="1"/>
        <v>-9.599310885968812E-2</v>
      </c>
      <c r="J13" s="9">
        <v>0</v>
      </c>
      <c r="K13" s="9">
        <v>0.5</v>
      </c>
      <c r="L13" s="9">
        <v>0</v>
      </c>
      <c r="M13" s="9">
        <f t="shared" si="2"/>
        <v>0.91227599008430083</v>
      </c>
      <c r="N13" s="9">
        <f t="shared" si="3"/>
        <v>0.31978833324867112</v>
      </c>
      <c r="O13" s="9">
        <f t="shared" si="29"/>
        <v>0.88952582720139839</v>
      </c>
      <c r="P13" s="9">
        <f t="shared" si="30"/>
        <v>4.8366931991417644E-2</v>
      </c>
      <c r="Q13" s="9">
        <f t="shared" si="31"/>
        <v>6.9075137515774543E-2</v>
      </c>
      <c r="R13" s="9">
        <f t="shared" si="44"/>
        <v>0.99522862537717682</v>
      </c>
      <c r="S13" s="9">
        <f t="shared" si="45"/>
        <v>-0.83795446652676531</v>
      </c>
      <c r="T13" s="9">
        <f t="shared" si="46"/>
        <v>1.7879764131002951E-2</v>
      </c>
      <c r="U13" s="9">
        <f t="shared" si="4"/>
        <v>0.82006442365573995</v>
      </c>
      <c r="V13" s="11">
        <f t="shared" si="5"/>
        <v>2.1907405891659813E-2</v>
      </c>
      <c r="W13" s="12">
        <f t="shared" si="6"/>
        <v>0.57227121284770133</v>
      </c>
      <c r="X13" s="11">
        <f t="shared" si="6"/>
        <v>0.99976000398450526</v>
      </c>
      <c r="Y13" s="9">
        <f t="shared" si="7"/>
        <v>2.1907405891659813E-2</v>
      </c>
      <c r="Z13" s="9">
        <f t="shared" si="8"/>
        <v>-0.49976000398450526</v>
      </c>
      <c r="AA13" s="9">
        <v>0</v>
      </c>
      <c r="AB13" s="9">
        <f t="shared" si="9"/>
        <v>2.1907405891659813E-2</v>
      </c>
      <c r="AC13" s="9">
        <f t="shared" si="9"/>
        <v>-0.99976000398450526</v>
      </c>
      <c r="AD13" s="9">
        <f t="shared" si="9"/>
        <v>0</v>
      </c>
      <c r="AE13" s="9">
        <f t="shared" si="10"/>
        <v>1</v>
      </c>
      <c r="AF13" s="9">
        <f t="shared" si="11"/>
        <v>0.88952582720139839</v>
      </c>
      <c r="AG13" s="9">
        <f t="shared" si="11"/>
        <v>-0.45163306800858238</v>
      </c>
      <c r="AH13" s="9">
        <f t="shared" si="11"/>
        <v>6.9075137515774543E-2</v>
      </c>
      <c r="AI13" s="9">
        <f t="shared" si="12"/>
        <v>1</v>
      </c>
      <c r="AJ13" s="9">
        <f t="shared" si="13"/>
        <v>-6.9058559758001001E-2</v>
      </c>
      <c r="AK13" s="9">
        <f t="shared" si="14"/>
        <v>-1.513257074580291E-3</v>
      </c>
      <c r="AL13" s="9">
        <f t="shared" si="15"/>
        <v>0.87941823561223087</v>
      </c>
      <c r="AM13" s="9">
        <f t="shared" si="16"/>
        <v>0.88212686601766777</v>
      </c>
      <c r="AN13" s="9">
        <f t="shared" si="47"/>
        <v>-0.39706982737172286</v>
      </c>
      <c r="AO13" s="9">
        <f t="shared" si="48"/>
        <v>-0.78703546300088922</v>
      </c>
      <c r="AP13" s="9">
        <f t="shared" si="49"/>
        <v>-3.2535210466794418E-2</v>
      </c>
      <c r="AQ13" s="9">
        <f t="shared" si="61"/>
        <v>0.88212686601766777</v>
      </c>
      <c r="AR13" s="9">
        <f t="shared" si="65"/>
        <v>5.4940802034576297E-2</v>
      </c>
      <c r="AS13" s="9">
        <f t="shared" si="66"/>
        <v>-0.99848623821026905</v>
      </c>
      <c r="AT13" s="9">
        <f t="shared" si="67"/>
        <v>2.5962235079479076E-3</v>
      </c>
      <c r="AU13" s="9">
        <f t="shared" si="68"/>
        <v>0.99999999999999989</v>
      </c>
      <c r="AV13" s="9">
        <f t="shared" si="50"/>
        <v>0.83458502516682209</v>
      </c>
      <c r="AW13" s="9">
        <f t="shared" si="51"/>
        <v>0.54685317020168667</v>
      </c>
      <c r="AX13" s="9">
        <f t="shared" si="52"/>
        <v>6.6478914007826628E-2</v>
      </c>
      <c r="AY13" s="9">
        <f t="shared" si="62"/>
        <v>1</v>
      </c>
      <c r="AZ13" s="9">
        <f t="shared" si="53"/>
        <v>1.0162097144654492E-4</v>
      </c>
      <c r="BA13" s="9">
        <f t="shared" si="54"/>
        <v>-0.81889599307733918</v>
      </c>
      <c r="BB13" s="9">
        <f t="shared" si="55"/>
        <v>0.57394193277286898</v>
      </c>
      <c r="BC13" s="9">
        <f t="shared" si="39"/>
        <v>1</v>
      </c>
      <c r="BD13" s="9">
        <v>0</v>
      </c>
      <c r="BE13" s="9">
        <f t="shared" si="21"/>
        <v>-0.8191520442889918</v>
      </c>
      <c r="BF13" s="9">
        <f t="shared" si="22"/>
        <v>0.57357643635104605</v>
      </c>
      <c r="BG13" s="9">
        <f t="shared" si="40"/>
        <v>0.99999989526166033</v>
      </c>
      <c r="BH13" s="9">
        <f t="shared" si="23"/>
        <v>4.5768621166111085E-4</v>
      </c>
      <c r="BI13" s="9">
        <f t="shared" si="24"/>
        <v>4.5768622764020948E-4</v>
      </c>
      <c r="BJ13" s="17">
        <f t="shared" si="41"/>
        <v>1.5734093511028708</v>
      </c>
      <c r="BK13" s="9">
        <f t="shared" si="25"/>
        <v>1.7241108523682205</v>
      </c>
      <c r="BL13" s="9">
        <f t="shared" si="26"/>
        <v>9.5220102193104283E-2</v>
      </c>
      <c r="BM13" s="9">
        <f t="shared" si="27"/>
        <v>0.13555405152360117</v>
      </c>
      <c r="BN13" s="9">
        <f t="shared" si="56"/>
        <v>1.7320508075688774</v>
      </c>
      <c r="BO13" s="9">
        <f t="shared" si="57"/>
        <v>0.99541586472754717</v>
      </c>
      <c r="BP13" s="9">
        <f t="shared" si="58"/>
        <v>9.5641289455493494E-2</v>
      </c>
      <c r="BQ13" s="9">
        <f t="shared" si="59"/>
        <v>9.5787702163795632E-2</v>
      </c>
      <c r="BR13" s="9">
        <f t="shared" si="42"/>
        <v>5.4882310632416331</v>
      </c>
      <c r="BS13" s="9">
        <f t="shared" si="28"/>
        <v>-2.8245448220080505</v>
      </c>
      <c r="BT13">
        <f t="shared" si="43"/>
        <v>0</v>
      </c>
    </row>
    <row r="14" spans="1:72">
      <c r="A14" s="10">
        <v>35</v>
      </c>
      <c r="B14" s="9">
        <f t="shared" si="63"/>
        <v>0.6108652381980153</v>
      </c>
      <c r="C14" s="28">
        <v>35</v>
      </c>
      <c r="D14" s="9">
        <f t="shared" si="64"/>
        <v>0.6108652381980153</v>
      </c>
      <c r="E14" s="25">
        <f t="shared" si="60"/>
        <v>61.9</v>
      </c>
      <c r="F14" s="9">
        <f t="shared" si="60"/>
        <v>1.0803588069844898</v>
      </c>
      <c r="G14" s="8">
        <v>-21</v>
      </c>
      <c r="H14" s="8">
        <f t="shared" si="0"/>
        <v>-5.25</v>
      </c>
      <c r="I14" s="9">
        <f t="shared" si="1"/>
        <v>-9.1629785729702304E-2</v>
      </c>
      <c r="J14" s="9">
        <v>0</v>
      </c>
      <c r="K14" s="9">
        <v>0.5</v>
      </c>
      <c r="L14" s="9">
        <v>0</v>
      </c>
      <c r="M14" s="9">
        <f t="shared" si="2"/>
        <v>0.91227599008430083</v>
      </c>
      <c r="N14" s="9">
        <f t="shared" si="3"/>
        <v>0.31978833324867112</v>
      </c>
      <c r="O14" s="9">
        <f t="shared" si="29"/>
        <v>0.88863395067003337</v>
      </c>
      <c r="P14" s="9">
        <f t="shared" si="30"/>
        <v>4.6141828817451339E-2</v>
      </c>
      <c r="Q14" s="9">
        <f t="shared" si="31"/>
        <v>6.5897360853079012E-2</v>
      </c>
      <c r="R14" s="9">
        <f t="shared" si="44"/>
        <v>0.99565753783259914</v>
      </c>
      <c r="S14" s="9">
        <f t="shared" si="45"/>
        <v>-0.83711429764105794</v>
      </c>
      <c r="T14" s="9">
        <f t="shared" si="46"/>
        <v>1.5864952700680113E-2</v>
      </c>
      <c r="U14" s="9">
        <f t="shared" si="4"/>
        <v>0.82136571365887168</v>
      </c>
      <c r="V14" s="11">
        <f t="shared" si="5"/>
        <v>1.9399575441769634E-2</v>
      </c>
      <c r="W14" s="12">
        <f t="shared" si="6"/>
        <v>0.57040193234740399</v>
      </c>
      <c r="X14" s="11">
        <f t="shared" si="6"/>
        <v>0.99981181052870094</v>
      </c>
      <c r="Y14" s="9">
        <f t="shared" si="7"/>
        <v>1.9399575441769634E-2</v>
      </c>
      <c r="Z14" s="9">
        <f t="shared" si="8"/>
        <v>-0.49981181052870094</v>
      </c>
      <c r="AA14" s="9">
        <v>0</v>
      </c>
      <c r="AB14" s="9">
        <f t="shared" si="9"/>
        <v>1.9399575441769634E-2</v>
      </c>
      <c r="AC14" s="9">
        <f t="shared" si="9"/>
        <v>-0.99981181052870094</v>
      </c>
      <c r="AD14" s="9">
        <f t="shared" si="9"/>
        <v>0</v>
      </c>
      <c r="AE14" s="9">
        <f t="shared" si="10"/>
        <v>1</v>
      </c>
      <c r="AF14" s="9">
        <f t="shared" si="11"/>
        <v>0.88863395067003337</v>
      </c>
      <c r="AG14" s="9">
        <f t="shared" si="11"/>
        <v>-0.45385817118254868</v>
      </c>
      <c r="AH14" s="9">
        <f t="shared" si="11"/>
        <v>6.5897360853079012E-2</v>
      </c>
      <c r="AI14" s="9">
        <f t="shared" si="12"/>
        <v>0.99999999999999989</v>
      </c>
      <c r="AJ14" s="9">
        <f t="shared" si="13"/>
        <v>-6.5884959663580073E-2</v>
      </c>
      <c r="AK14" s="9">
        <f t="shared" si="14"/>
        <v>-1.2783808232828232E-3</v>
      </c>
      <c r="AL14" s="9">
        <f t="shared" si="15"/>
        <v>0.87966206328495899</v>
      </c>
      <c r="AM14" s="9">
        <f t="shared" si="16"/>
        <v>0.88212686601766754</v>
      </c>
      <c r="AN14" s="9">
        <f t="shared" si="47"/>
        <v>-0.39915757337875934</v>
      </c>
      <c r="AO14" s="9">
        <f t="shared" si="48"/>
        <v>-0.78603921951320754</v>
      </c>
      <c r="AP14" s="9">
        <f t="shared" si="49"/>
        <v>-3.1038439902803062E-2</v>
      </c>
      <c r="AQ14" s="9">
        <f t="shared" si="61"/>
        <v>0.88212686601766765</v>
      </c>
      <c r="AR14" s="9">
        <f t="shared" si="65"/>
        <v>5.2445225391020256E-2</v>
      </c>
      <c r="AS14" s="9">
        <f t="shared" si="66"/>
        <v>-0.99862073074257007</v>
      </c>
      <c r="AT14" s="9">
        <f t="shared" si="67"/>
        <v>2.4767851865574592E-3</v>
      </c>
      <c r="AU14" s="9">
        <f t="shared" si="68"/>
        <v>1</v>
      </c>
      <c r="AV14" s="9">
        <f t="shared" si="50"/>
        <v>0.83618872527901311</v>
      </c>
      <c r="AW14" s="9">
        <f t="shared" si="51"/>
        <v>0.5447625595600214</v>
      </c>
      <c r="AX14" s="9">
        <f t="shared" si="52"/>
        <v>6.3420575666521553E-2</v>
      </c>
      <c r="AY14" s="9">
        <f t="shared" si="62"/>
        <v>0.99999999999999989</v>
      </c>
      <c r="AZ14" s="9">
        <f t="shared" si="53"/>
        <v>1.2090217571690542E-4</v>
      </c>
      <c r="BA14" s="9">
        <f t="shared" si="54"/>
        <v>-0.81885344169915042</v>
      </c>
      <c r="BB14" s="9">
        <f t="shared" si="55"/>
        <v>0.57400263623098446</v>
      </c>
      <c r="BC14" s="9">
        <f t="shared" si="39"/>
        <v>1</v>
      </c>
      <c r="BD14" s="9">
        <v>0</v>
      </c>
      <c r="BE14" s="9">
        <f t="shared" si="21"/>
        <v>-0.8191520442889918</v>
      </c>
      <c r="BF14" s="9">
        <f t="shared" si="22"/>
        <v>0.57357643635104605</v>
      </c>
      <c r="BG14" s="9">
        <f t="shared" si="40"/>
        <v>0.99999985728640972</v>
      </c>
      <c r="BH14" s="9">
        <f t="shared" si="23"/>
        <v>5.3425383502636765E-4</v>
      </c>
      <c r="BI14" s="9">
        <f t="shared" si="24"/>
        <v>5.3425386044146346E-4</v>
      </c>
      <c r="BJ14" s="17">
        <f t="shared" si="41"/>
        <v>1.8366294835120287</v>
      </c>
      <c r="BK14" s="9">
        <f t="shared" si="25"/>
        <v>1.7248226759490466</v>
      </c>
      <c r="BL14" s="9">
        <f t="shared" si="26"/>
        <v>9.0904388377472722E-2</v>
      </c>
      <c r="BM14" s="9">
        <f t="shared" si="27"/>
        <v>0.12931793651960055</v>
      </c>
      <c r="BN14" s="9">
        <f t="shared" si="56"/>
        <v>1.7320508075688772</v>
      </c>
      <c r="BO14" s="9">
        <f t="shared" si="57"/>
        <v>0.99582683626355273</v>
      </c>
      <c r="BP14" s="9">
        <f t="shared" si="58"/>
        <v>9.1262874036068711E-2</v>
      </c>
      <c r="BQ14" s="9">
        <f t="shared" si="59"/>
        <v>9.1390037970578389E-2</v>
      </c>
      <c r="BR14" s="9">
        <f t="shared" si="42"/>
        <v>5.2362634652544813</v>
      </c>
      <c r="BS14" s="9">
        <f t="shared" si="28"/>
        <v>-3.2967683389244939</v>
      </c>
      <c r="BT14">
        <f t="shared" si="43"/>
        <v>1.3877787807814457E-16</v>
      </c>
    </row>
    <row r="15" spans="1:72">
      <c r="A15" s="8">
        <v>35</v>
      </c>
      <c r="B15" s="9">
        <f t="shared" si="63"/>
        <v>0.6108652381980153</v>
      </c>
      <c r="C15" s="28">
        <v>35</v>
      </c>
      <c r="D15" s="9">
        <f t="shared" si="64"/>
        <v>0.6108652381980153</v>
      </c>
      <c r="E15" s="25">
        <f t="shared" si="60"/>
        <v>61.9</v>
      </c>
      <c r="F15" s="9">
        <f t="shared" si="60"/>
        <v>1.0803588069844898</v>
      </c>
      <c r="G15" s="8">
        <v>-20</v>
      </c>
      <c r="H15" s="8">
        <f t="shared" si="0"/>
        <v>-5</v>
      </c>
      <c r="I15" s="9">
        <f t="shared" si="1"/>
        <v>-8.7266462599716474E-2</v>
      </c>
      <c r="J15" s="9">
        <v>0</v>
      </c>
      <c r="K15" s="9">
        <v>0.5</v>
      </c>
      <c r="L15" s="9">
        <v>0</v>
      </c>
      <c r="M15" s="9">
        <f t="shared" si="2"/>
        <v>0.91227599008430083</v>
      </c>
      <c r="N15" s="9">
        <f t="shared" si="3"/>
        <v>0.31978833324867112</v>
      </c>
      <c r="O15" s="9">
        <f t="shared" si="29"/>
        <v>0.88772515582918599</v>
      </c>
      <c r="P15" s="9">
        <f t="shared" si="30"/>
        <v>4.391897891657974E-2</v>
      </c>
      <c r="Q15" s="9">
        <f t="shared" si="31"/>
        <v>6.2722802197862332E-2</v>
      </c>
      <c r="R15" s="9">
        <f t="shared" si="44"/>
        <v>0.99606585008444781</v>
      </c>
      <c r="S15" s="9">
        <f t="shared" si="45"/>
        <v>-0.83625819130579793</v>
      </c>
      <c r="T15" s="9">
        <f t="shared" si="46"/>
        <v>1.3842294457352522E-2</v>
      </c>
      <c r="U15" s="9">
        <f t="shared" si="4"/>
        <v>0.82266860478388781</v>
      </c>
      <c r="V15" s="11">
        <f t="shared" si="5"/>
        <v>1.689254595217932E-2</v>
      </c>
      <c r="W15" s="12">
        <f t="shared" si="6"/>
        <v>0.56852121042484549</v>
      </c>
      <c r="X15" s="11">
        <f t="shared" si="6"/>
        <v>0.99985731076551787</v>
      </c>
      <c r="Y15" s="9">
        <f t="shared" si="7"/>
        <v>1.689254595217932E-2</v>
      </c>
      <c r="Z15" s="9">
        <f t="shared" si="8"/>
        <v>-0.49985731076551787</v>
      </c>
      <c r="AA15" s="9">
        <v>0</v>
      </c>
      <c r="AB15" s="9">
        <f t="shared" si="9"/>
        <v>1.689254595217932E-2</v>
      </c>
      <c r="AC15" s="9">
        <f t="shared" si="9"/>
        <v>-0.99985731076551787</v>
      </c>
      <c r="AD15" s="9">
        <f t="shared" si="9"/>
        <v>0</v>
      </c>
      <c r="AE15" s="9">
        <f t="shared" si="10"/>
        <v>1</v>
      </c>
      <c r="AF15" s="9">
        <f t="shared" si="11"/>
        <v>0.88772515582918599</v>
      </c>
      <c r="AG15" s="9">
        <f t="shared" si="11"/>
        <v>-0.45608102108342025</v>
      </c>
      <c r="AH15" s="9">
        <f t="shared" si="11"/>
        <v>6.2722802197862332E-2</v>
      </c>
      <c r="AI15" s="9">
        <f t="shared" si="12"/>
        <v>1</v>
      </c>
      <c r="AJ15" s="9">
        <f t="shared" si="13"/>
        <v>-6.2713852329232142E-2</v>
      </c>
      <c r="AK15" s="9">
        <f t="shared" si="14"/>
        <v>-1.0595478183768434E-3</v>
      </c>
      <c r="AL15" s="9">
        <f t="shared" si="15"/>
        <v>0.87989411739970169</v>
      </c>
      <c r="AM15" s="9">
        <f t="shared" si="16"/>
        <v>0.88212686601766765</v>
      </c>
      <c r="AN15" s="9">
        <f t="shared" si="47"/>
        <v>-0.40123654970071959</v>
      </c>
      <c r="AO15" s="9">
        <f t="shared" si="48"/>
        <v>-0.78503773103654662</v>
      </c>
      <c r="AP15" s="9">
        <f t="shared" si="49"/>
        <v>-2.9543185058568084E-2</v>
      </c>
      <c r="AQ15" s="9">
        <f t="shared" si="61"/>
        <v>0.88212686601766765</v>
      </c>
      <c r="AR15" s="9">
        <f t="shared" si="65"/>
        <v>4.9949799204732082E-2</v>
      </c>
      <c r="AS15" s="9">
        <f t="shared" si="66"/>
        <v>-0.99874894738613129</v>
      </c>
      <c r="AT15" s="9">
        <f t="shared" si="67"/>
        <v>2.3574678155837032E-3</v>
      </c>
      <c r="AU15" s="9">
        <f t="shared" si="68"/>
        <v>1</v>
      </c>
      <c r="AV15" s="9">
        <f t="shared" si="50"/>
        <v>0.8377753566244539</v>
      </c>
      <c r="AW15" s="9">
        <f t="shared" si="51"/>
        <v>0.54266792630271099</v>
      </c>
      <c r="AX15" s="9">
        <f t="shared" si="52"/>
        <v>6.0365334382278632E-2</v>
      </c>
      <c r="AY15" s="9">
        <f t="shared" si="62"/>
        <v>1</v>
      </c>
      <c r="AZ15" s="9">
        <f t="shared" si="53"/>
        <v>1.3868578517813729E-4</v>
      </c>
      <c r="BA15" s="9">
        <f t="shared" si="54"/>
        <v>-0.81881618105182141</v>
      </c>
      <c r="BB15" s="9">
        <f t="shared" si="55"/>
        <v>0.57405578336426832</v>
      </c>
      <c r="BC15" s="9">
        <f t="shared" si="39"/>
        <v>1</v>
      </c>
      <c r="BD15" s="9">
        <v>0</v>
      </c>
      <c r="BE15" s="9">
        <f t="shared" si="21"/>
        <v>-0.8191520442889918</v>
      </c>
      <c r="BF15" s="9">
        <f t="shared" si="22"/>
        <v>0.57357643635104605</v>
      </c>
      <c r="BG15" s="9">
        <f t="shared" si="40"/>
        <v>0.99999981909428981</v>
      </c>
      <c r="BH15" s="9">
        <f t="shared" si="23"/>
        <v>6.0150759565281509E-4</v>
      </c>
      <c r="BI15" s="9">
        <f t="shared" si="24"/>
        <v>6.0150763192487065E-4</v>
      </c>
      <c r="BJ15" s="17">
        <f t="shared" si="41"/>
        <v>2.06783091925222</v>
      </c>
      <c r="BK15" s="9">
        <f t="shared" si="25"/>
        <v>1.7255005124536398</v>
      </c>
      <c r="BL15" s="9">
        <f t="shared" si="26"/>
        <v>8.6586905219290744E-2</v>
      </c>
      <c r="BM15" s="9">
        <f t="shared" si="27"/>
        <v>0.12308813658014096</v>
      </c>
      <c r="BN15" s="9">
        <f t="shared" si="56"/>
        <v>1.732050807568877</v>
      </c>
      <c r="BO15" s="9">
        <f t="shared" si="57"/>
        <v>0.99621818535194628</v>
      </c>
      <c r="BP15" s="9">
        <f t="shared" si="58"/>
        <v>8.6886864220520665E-2</v>
      </c>
      <c r="BQ15" s="9">
        <f t="shared" si="59"/>
        <v>8.6996560183666527E-2</v>
      </c>
      <c r="BR15" s="9">
        <f t="shared" si="42"/>
        <v>4.984535730679954</v>
      </c>
      <c r="BS15" s="9">
        <f t="shared" si="28"/>
        <v>-3.7114246368110315</v>
      </c>
      <c r="BT15">
        <f t="shared" si="43"/>
        <v>1.1102230246251565E-16</v>
      </c>
    </row>
    <row r="16" spans="1:72">
      <c r="A16" s="10">
        <v>35</v>
      </c>
      <c r="B16" s="9">
        <f t="shared" si="63"/>
        <v>0.6108652381980153</v>
      </c>
      <c r="C16" s="28">
        <v>35</v>
      </c>
      <c r="D16" s="9">
        <f t="shared" si="64"/>
        <v>0.6108652381980153</v>
      </c>
      <c r="E16" s="25">
        <f t="shared" si="60"/>
        <v>61.9</v>
      </c>
      <c r="F16" s="9">
        <f t="shared" si="60"/>
        <v>1.0803588069844898</v>
      </c>
      <c r="G16" s="8">
        <v>-19</v>
      </c>
      <c r="H16" s="8">
        <f t="shared" si="0"/>
        <v>-4.75</v>
      </c>
      <c r="I16" s="9">
        <f t="shared" si="1"/>
        <v>-8.2903139469730658E-2</v>
      </c>
      <c r="J16" s="9">
        <v>0</v>
      </c>
      <c r="K16" s="9">
        <v>0.5</v>
      </c>
      <c r="L16" s="9">
        <v>0</v>
      </c>
      <c r="M16" s="9">
        <f t="shared" si="2"/>
        <v>0.91227599008430083</v>
      </c>
      <c r="N16" s="9">
        <f t="shared" si="3"/>
        <v>0.31978833324867112</v>
      </c>
      <c r="O16" s="9">
        <f t="shared" si="29"/>
        <v>0.88679945998099974</v>
      </c>
      <c r="P16" s="9">
        <f t="shared" si="30"/>
        <v>4.1698424608660786E-2</v>
      </c>
      <c r="Q16" s="9">
        <f t="shared" si="31"/>
        <v>5.9551521989145262E-2</v>
      </c>
      <c r="R16" s="9">
        <f t="shared" si="44"/>
        <v>0.99645361622877637</v>
      </c>
      <c r="S16" s="9">
        <f t="shared" si="45"/>
        <v>-0.83538616382001551</v>
      </c>
      <c r="T16" s="9">
        <f t="shared" si="46"/>
        <v>1.1811858243664403E-2</v>
      </c>
      <c r="U16" s="9">
        <f t="shared" si="4"/>
        <v>0.82397303998775717</v>
      </c>
      <c r="V16" s="11">
        <f t="shared" si="5"/>
        <v>1.4386267675409252E-2</v>
      </c>
      <c r="W16" s="12">
        <f t="shared" si="6"/>
        <v>0.56662900505827785</v>
      </c>
      <c r="X16" s="11">
        <f t="shared" si="6"/>
        <v>0.99989651229633336</v>
      </c>
      <c r="Y16" s="9">
        <f t="shared" si="7"/>
        <v>1.4386267675409252E-2</v>
      </c>
      <c r="Z16" s="9">
        <f t="shared" si="8"/>
        <v>-0.49989651229633336</v>
      </c>
      <c r="AA16" s="9">
        <v>0</v>
      </c>
      <c r="AB16" s="9">
        <f t="shared" si="9"/>
        <v>1.4386267675409252E-2</v>
      </c>
      <c r="AC16" s="9">
        <f t="shared" si="9"/>
        <v>-0.99989651229633336</v>
      </c>
      <c r="AD16" s="9">
        <f t="shared" si="9"/>
        <v>0</v>
      </c>
      <c r="AE16" s="9">
        <f t="shared" si="10"/>
        <v>1</v>
      </c>
      <c r="AF16" s="9">
        <f t="shared" si="11"/>
        <v>0.88679945998099974</v>
      </c>
      <c r="AG16" s="9">
        <f t="shared" si="11"/>
        <v>-0.4583015753913392</v>
      </c>
      <c r="AH16" s="9">
        <f t="shared" si="11"/>
        <v>5.9551521989145262E-2</v>
      </c>
      <c r="AI16" s="9">
        <f t="shared" si="12"/>
        <v>0.99999999999999989</v>
      </c>
      <c r="AJ16" s="9">
        <f t="shared" si="13"/>
        <v>-5.954535913888475E-2</v>
      </c>
      <c r="AK16" s="9">
        <f t="shared" si="14"/>
        <v>-8.5672413581386374E-4</v>
      </c>
      <c r="AL16" s="9">
        <f t="shared" si="15"/>
        <v>0.88011443800163192</v>
      </c>
      <c r="AM16" s="9">
        <f t="shared" si="16"/>
        <v>0.88212686601766754</v>
      </c>
      <c r="AN16" s="9">
        <f t="shared" si="47"/>
        <v>-0.40330681423459852</v>
      </c>
      <c r="AO16" s="9">
        <f t="shared" si="48"/>
        <v>-0.78403102510543909</v>
      </c>
      <c r="AP16" s="9">
        <f t="shared" si="49"/>
        <v>-2.804947440158638E-2</v>
      </c>
      <c r="AQ16" s="9">
        <f t="shared" si="61"/>
        <v>0.88212686601766743</v>
      </c>
      <c r="AR16" s="9">
        <f t="shared" si="65"/>
        <v>4.7454475286582476E-2</v>
      </c>
      <c r="AS16" s="9">
        <f t="shared" si="66"/>
        <v>-0.99887089401296913</v>
      </c>
      <c r="AT16" s="9">
        <f t="shared" si="67"/>
        <v>2.2382736666573776E-3</v>
      </c>
      <c r="AU16" s="9">
        <f t="shared" si="68"/>
        <v>1</v>
      </c>
      <c r="AV16" s="9">
        <f t="shared" si="50"/>
        <v>0.83934498469441721</v>
      </c>
      <c r="AW16" s="9">
        <f t="shared" si="51"/>
        <v>0.54056931862162994</v>
      </c>
      <c r="AX16" s="9">
        <f t="shared" si="52"/>
        <v>5.7313248322487881E-2</v>
      </c>
      <c r="AY16" s="9">
        <f t="shared" si="62"/>
        <v>1</v>
      </c>
      <c r="AZ16" s="9">
        <f t="shared" si="53"/>
        <v>1.5485339936206072E-4</v>
      </c>
      <c r="BA16" s="9">
        <f t="shared" si="54"/>
        <v>-0.81878419388733503</v>
      </c>
      <c r="BB16" s="9">
        <f t="shared" si="55"/>
        <v>0.57410140207170002</v>
      </c>
      <c r="BC16" s="9">
        <f t="shared" si="39"/>
        <v>1</v>
      </c>
      <c r="BD16" s="9">
        <v>0</v>
      </c>
      <c r="BE16" s="9">
        <f t="shared" si="21"/>
        <v>-0.8191520442889918</v>
      </c>
      <c r="BF16" s="9">
        <f t="shared" si="22"/>
        <v>0.57357643635104605</v>
      </c>
      <c r="BG16" s="9">
        <f t="shared" si="40"/>
        <v>0.99999978255874944</v>
      </c>
      <c r="BH16" s="9">
        <f t="shared" si="23"/>
        <v>6.5945618036821493E-4</v>
      </c>
      <c r="BI16" s="9">
        <f t="shared" si="24"/>
        <v>6.5945622816587801E-4</v>
      </c>
      <c r="BJ16" s="17">
        <f t="shared" si="41"/>
        <v>2.267043518851263</v>
      </c>
      <c r="BK16" s="9">
        <f t="shared" si="25"/>
        <v>1.7261444446754171</v>
      </c>
      <c r="BL16" s="9">
        <f t="shared" si="26"/>
        <v>8.2267743230290735E-2</v>
      </c>
      <c r="BM16" s="9">
        <f t="shared" si="27"/>
        <v>0.11686477031163314</v>
      </c>
      <c r="BN16" s="9">
        <f t="shared" si="56"/>
        <v>1.7320508075688772</v>
      </c>
      <c r="BO16" s="9">
        <f t="shared" si="57"/>
        <v>0.99658995979352916</v>
      </c>
      <c r="BP16" s="9">
        <f t="shared" si="58"/>
        <v>8.2513344610020065E-2</v>
      </c>
      <c r="BQ16" s="9">
        <f t="shared" si="59"/>
        <v>8.260726400430736E-2</v>
      </c>
      <c r="BR16" s="9">
        <f t="shared" si="42"/>
        <v>4.7330475845697766</v>
      </c>
      <c r="BS16" s="9">
        <f t="shared" si="28"/>
        <v>-4.0685797032536186</v>
      </c>
      <c r="BT16">
        <f t="shared" si="43"/>
        <v>-1.8041124150158794E-16</v>
      </c>
    </row>
    <row r="17" spans="1:72">
      <c r="A17" s="8">
        <v>35</v>
      </c>
      <c r="B17" s="9">
        <f t="shared" si="63"/>
        <v>0.6108652381980153</v>
      </c>
      <c r="C17" s="28">
        <v>35</v>
      </c>
      <c r="D17" s="9">
        <f t="shared" si="64"/>
        <v>0.6108652381980153</v>
      </c>
      <c r="E17" s="25">
        <f t="shared" si="60"/>
        <v>61.9</v>
      </c>
      <c r="F17" s="9">
        <f t="shared" si="60"/>
        <v>1.0803588069844898</v>
      </c>
      <c r="G17" s="8">
        <v>-18</v>
      </c>
      <c r="H17" s="8">
        <f t="shared" si="0"/>
        <v>-4.5</v>
      </c>
      <c r="I17" s="9">
        <f t="shared" si="1"/>
        <v>-7.8539816339744828E-2</v>
      </c>
      <c r="J17" s="9">
        <v>0</v>
      </c>
      <c r="K17" s="9">
        <v>0.5</v>
      </c>
      <c r="L17" s="9">
        <v>0</v>
      </c>
      <c r="M17" s="9">
        <f t="shared" si="2"/>
        <v>0.91227599008430083</v>
      </c>
      <c r="N17" s="9">
        <f t="shared" si="3"/>
        <v>0.31978833324867112</v>
      </c>
      <c r="O17" s="9">
        <f t="shared" si="29"/>
        <v>0.88585688074938951</v>
      </c>
      <c r="P17" s="9">
        <f t="shared" si="30"/>
        <v>3.948020816984768E-2</v>
      </c>
      <c r="Q17" s="9">
        <f t="shared" si="31"/>
        <v>5.6383580603531713E-2</v>
      </c>
      <c r="R17" s="9">
        <f t="shared" si="44"/>
        <v>0.99682089183832501</v>
      </c>
      <c r="S17" s="9">
        <f t="shared" si="45"/>
        <v>-0.83449823178585736</v>
      </c>
      <c r="T17" s="9">
        <f t="shared" si="46"/>
        <v>9.7737135825609056E-3</v>
      </c>
      <c r="U17" s="9">
        <f t="shared" si="4"/>
        <v>0.82527896182703664</v>
      </c>
      <c r="V17" s="11">
        <f t="shared" si="5"/>
        <v>1.1880691043887686E-2</v>
      </c>
      <c r="W17" s="12">
        <f t="shared" si="6"/>
        <v>0.56472527406313999</v>
      </c>
      <c r="X17" s="11">
        <f t="shared" si="6"/>
        <v>0.99992942209953983</v>
      </c>
      <c r="Y17" s="9">
        <f t="shared" si="7"/>
        <v>1.1880691043887686E-2</v>
      </c>
      <c r="Z17" s="9">
        <f t="shared" si="8"/>
        <v>-0.49992942209953983</v>
      </c>
      <c r="AA17" s="9">
        <v>0</v>
      </c>
      <c r="AB17" s="9">
        <f t="shared" si="9"/>
        <v>1.1880691043887686E-2</v>
      </c>
      <c r="AC17" s="9">
        <f t="shared" si="9"/>
        <v>-0.99992942209953983</v>
      </c>
      <c r="AD17" s="9">
        <f t="shared" si="9"/>
        <v>0</v>
      </c>
      <c r="AE17" s="9">
        <f t="shared" si="10"/>
        <v>1</v>
      </c>
      <c r="AF17" s="9">
        <f t="shared" si="11"/>
        <v>0.88585688074938951</v>
      </c>
      <c r="AG17" s="9">
        <f t="shared" si="11"/>
        <v>-0.46051979183015235</v>
      </c>
      <c r="AH17" s="9">
        <f t="shared" si="11"/>
        <v>5.6383580603531713E-2</v>
      </c>
      <c r="AI17" s="9">
        <f t="shared" si="12"/>
        <v>1</v>
      </c>
      <c r="AJ17" s="9">
        <f t="shared" si="13"/>
        <v>-5.6379601168792287E-2</v>
      </c>
      <c r="AK17" s="9">
        <f t="shared" si="14"/>
        <v>-6.698759010986987E-4</v>
      </c>
      <c r="AL17" s="9">
        <f t="shared" si="15"/>
        <v>0.8803230654643085</v>
      </c>
      <c r="AM17" s="9">
        <f t="shared" si="16"/>
        <v>0.88212686601766765</v>
      </c>
      <c r="AN17" s="9">
        <f t="shared" si="47"/>
        <v>-0.40536842484904095</v>
      </c>
      <c r="AO17" s="9">
        <f t="shared" si="48"/>
        <v>-0.78301912861084855</v>
      </c>
      <c r="AP17" s="9">
        <f t="shared" si="49"/>
        <v>-2.655733636995572E-2</v>
      </c>
      <c r="AQ17" s="9">
        <f t="shared" si="61"/>
        <v>0.88212686601766765</v>
      </c>
      <c r="AR17" s="9">
        <f t="shared" si="65"/>
        <v>4.4959205636160682E-2</v>
      </c>
      <c r="AS17" s="9">
        <f t="shared" si="66"/>
        <v>-0.99898657588512907</v>
      </c>
      <c r="AT17" s="9">
        <f t="shared" si="67"/>
        <v>2.1192050090632804E-3</v>
      </c>
      <c r="AU17" s="9">
        <f t="shared" si="68"/>
        <v>0.99999999999999989</v>
      </c>
      <c r="AV17" s="9">
        <f t="shared" si="50"/>
        <v>0.84089767511322888</v>
      </c>
      <c r="AW17" s="9">
        <f t="shared" si="51"/>
        <v>0.53846678405497672</v>
      </c>
      <c r="AX17" s="9">
        <f t="shared" si="52"/>
        <v>5.4264375594468436E-2</v>
      </c>
      <c r="AY17" s="9">
        <f t="shared" si="62"/>
        <v>1</v>
      </c>
      <c r="AZ17" s="9">
        <f t="shared" si="53"/>
        <v>1.692869724449278E-4</v>
      </c>
      <c r="BA17" s="9">
        <f t="shared" si="54"/>
        <v>-0.81875746249023584</v>
      </c>
      <c r="BB17" s="9">
        <f t="shared" si="55"/>
        <v>0.57413952046385974</v>
      </c>
      <c r="BC17" s="9">
        <f t="shared" si="39"/>
        <v>0.99999999999999989</v>
      </c>
      <c r="BD17" s="9">
        <v>0</v>
      </c>
      <c r="BE17" s="9">
        <f t="shared" si="21"/>
        <v>-0.8191520442889918</v>
      </c>
      <c r="BF17" s="9">
        <f t="shared" si="22"/>
        <v>0.57357643635104605</v>
      </c>
      <c r="BG17" s="9">
        <f t="shared" si="40"/>
        <v>0.99999974929170343</v>
      </c>
      <c r="BH17" s="9">
        <f t="shared" si="23"/>
        <v>7.0810771094257914E-4</v>
      </c>
      <c r="BI17" s="9">
        <f t="shared" si="24"/>
        <v>7.0810777011874441E-4</v>
      </c>
      <c r="BJ17" s="17">
        <f t="shared" si="41"/>
        <v>2.4342952000934379</v>
      </c>
      <c r="BK17" s="9">
        <f t="shared" si="25"/>
        <v>1.7267545558626183</v>
      </c>
      <c r="BL17" s="9">
        <f t="shared" si="26"/>
        <v>7.7946992224824374E-2</v>
      </c>
      <c r="BM17" s="9">
        <f t="shared" si="27"/>
        <v>0.11064795619800015</v>
      </c>
      <c r="BN17" s="9">
        <f t="shared" si="56"/>
        <v>1.732050807568877</v>
      </c>
      <c r="BO17" s="9">
        <f t="shared" si="57"/>
        <v>0.9969422076516955</v>
      </c>
      <c r="BP17" s="9">
        <f t="shared" si="58"/>
        <v>7.8142399518850547E-2</v>
      </c>
      <c r="BQ17" s="9">
        <f t="shared" si="59"/>
        <v>7.822214480896976E-2</v>
      </c>
      <c r="BR17" s="9">
        <f t="shared" si="42"/>
        <v>4.4817987620151287</v>
      </c>
      <c r="BS17" s="9">
        <f t="shared" si="28"/>
        <v>-4.3682971163691064</v>
      </c>
      <c r="BT17">
        <f t="shared" si="43"/>
        <v>0</v>
      </c>
    </row>
    <row r="18" spans="1:72">
      <c r="A18" s="10">
        <v>35</v>
      </c>
      <c r="B18" s="9">
        <f t="shared" si="63"/>
        <v>0.6108652381980153</v>
      </c>
      <c r="C18" s="28">
        <v>35</v>
      </c>
      <c r="D18" s="9">
        <f t="shared" si="64"/>
        <v>0.6108652381980153</v>
      </c>
      <c r="E18" s="25">
        <f t="shared" si="60"/>
        <v>61.9</v>
      </c>
      <c r="F18" s="9">
        <f t="shared" si="60"/>
        <v>1.0803588069844898</v>
      </c>
      <c r="G18" s="8">
        <v>-17</v>
      </c>
      <c r="H18" s="8">
        <f t="shared" si="0"/>
        <v>-4.25</v>
      </c>
      <c r="I18" s="9">
        <f t="shared" si="1"/>
        <v>-7.4176493209758998E-2</v>
      </c>
      <c r="J18" s="9">
        <v>0</v>
      </c>
      <c r="K18" s="9">
        <v>0.5</v>
      </c>
      <c r="L18" s="9">
        <v>0</v>
      </c>
      <c r="M18" s="9">
        <f t="shared" si="2"/>
        <v>0.91227599008430083</v>
      </c>
      <c r="N18" s="9">
        <f t="shared" si="3"/>
        <v>0.31978833324867112</v>
      </c>
      <c r="O18" s="9">
        <f t="shared" si="29"/>
        <v>0.88489743607970506</v>
      </c>
      <c r="P18" s="9">
        <f t="shared" si="30"/>
        <v>3.7264371831783882E-2</v>
      </c>
      <c r="Q18" s="9">
        <f t="shared" si="31"/>
        <v>5.3219038354059139E-2</v>
      </c>
      <c r="R18" s="9">
        <f t="shared" si="44"/>
        <v>0.99716773395666913</v>
      </c>
      <c r="S18" s="9">
        <f t="shared" si="45"/>
        <v>-0.83359441210826934</v>
      </c>
      <c r="T18" s="9">
        <f t="shared" si="46"/>
        <v>7.7279306736141862E-3</v>
      </c>
      <c r="U18" s="9">
        <f t="shared" si="4"/>
        <v>0.82658631245021985</v>
      </c>
      <c r="V18" s="11">
        <f t="shared" si="5"/>
        <v>9.3757666682490227E-3</v>
      </c>
      <c r="W18" s="12">
        <f t="shared" si="6"/>
        <v>0.56280997509812103</v>
      </c>
      <c r="X18" s="11">
        <f t="shared" si="6"/>
        <v>0.99995604653373771</v>
      </c>
      <c r="Y18" s="9">
        <f t="shared" si="7"/>
        <v>9.3757666682490227E-3</v>
      </c>
      <c r="Z18" s="9">
        <f t="shared" si="8"/>
        <v>-0.49995604653373771</v>
      </c>
      <c r="AA18" s="9">
        <v>0</v>
      </c>
      <c r="AB18" s="9">
        <f t="shared" si="9"/>
        <v>9.3757666682490227E-3</v>
      </c>
      <c r="AC18" s="9">
        <f t="shared" si="9"/>
        <v>-0.99995604653373771</v>
      </c>
      <c r="AD18" s="9">
        <f t="shared" si="9"/>
        <v>0</v>
      </c>
      <c r="AE18" s="9">
        <f t="shared" si="10"/>
        <v>1</v>
      </c>
      <c r="AF18" s="9">
        <f t="shared" si="11"/>
        <v>0.88489743607970506</v>
      </c>
      <c r="AG18" s="9">
        <f t="shared" si="11"/>
        <v>-0.46273562816821612</v>
      </c>
      <c r="AH18" s="9">
        <f t="shared" si="11"/>
        <v>5.3219038354059139E-2</v>
      </c>
      <c r="AI18" s="9">
        <f t="shared" si="12"/>
        <v>1</v>
      </c>
      <c r="AJ18" s="9">
        <f t="shared" si="13"/>
        <v>-5.3216699192852331E-2</v>
      </c>
      <c r="AK18" s="9">
        <f t="shared" si="14"/>
        <v>-4.9896928591625404E-4</v>
      </c>
      <c r="AL18" s="9">
        <f t="shared" si="15"/>
        <v>0.88052004049131183</v>
      </c>
      <c r="AM18" s="9">
        <f t="shared" si="16"/>
        <v>0.88212686601766765</v>
      </c>
      <c r="AN18" s="9">
        <f t="shared" si="47"/>
        <v>-0.4074214393858856</v>
      </c>
      <c r="AO18" s="9">
        <f t="shared" si="48"/>
        <v>-0.78200206780298076</v>
      </c>
      <c r="AP18" s="9">
        <f t="shared" si="49"/>
        <v>-2.5066799371833339E-2</v>
      </c>
      <c r="AQ18" s="9">
        <f t="shared" si="61"/>
        <v>0.88212686601766777</v>
      </c>
      <c r="AR18" s="9">
        <f t="shared" si="65"/>
        <v>4.246394244008983E-2</v>
      </c>
      <c r="AS18" s="9">
        <f t="shared" si="66"/>
        <v>-0.99909599765785062</v>
      </c>
      <c r="AT18" s="9">
        <f t="shared" si="67"/>
        <v>2.0002641096970135E-3</v>
      </c>
      <c r="AU18" s="9">
        <f t="shared" si="68"/>
        <v>0.99999999999999978</v>
      </c>
      <c r="AV18" s="9">
        <f t="shared" si="50"/>
        <v>0.84243349363961517</v>
      </c>
      <c r="AW18" s="9">
        <f t="shared" si="51"/>
        <v>0.5363603694896345</v>
      </c>
      <c r="AX18" s="9">
        <f t="shared" si="52"/>
        <v>5.1218774244362122E-2</v>
      </c>
      <c r="AY18" s="9">
        <f t="shared" si="62"/>
        <v>0.99999999999999978</v>
      </c>
      <c r="AZ18" s="9">
        <f t="shared" si="53"/>
        <v>1.8186880841059017E-4</v>
      </c>
      <c r="BA18" s="9">
        <f t="shared" si="54"/>
        <v>-0.81873596867802967</v>
      </c>
      <c r="BB18" s="9">
        <f t="shared" si="55"/>
        <v>0.57417016686395739</v>
      </c>
      <c r="BC18" s="9">
        <f t="shared" si="39"/>
        <v>0.99999999999999989</v>
      </c>
      <c r="BD18" s="9">
        <v>0</v>
      </c>
      <c r="BE18" s="9">
        <f t="shared" si="21"/>
        <v>-0.8191520442889918</v>
      </c>
      <c r="BF18" s="9">
        <f t="shared" si="22"/>
        <v>0.57357643635104605</v>
      </c>
      <c r="BG18" s="9">
        <f t="shared" si="40"/>
        <v>0.9999997206444502</v>
      </c>
      <c r="BH18" s="9">
        <f t="shared" si="23"/>
        <v>7.4746974624983976E-4</v>
      </c>
      <c r="BI18" s="9">
        <f t="shared" si="24"/>
        <v>7.4746981585312156E-4</v>
      </c>
      <c r="BJ18" s="17">
        <f t="shared" si="41"/>
        <v>2.569611945708282</v>
      </c>
      <c r="BK18" s="9">
        <f t="shared" si="25"/>
        <v>1.7273309297193202</v>
      </c>
      <c r="BL18" s="9">
        <f t="shared" si="26"/>
        <v>7.3624741321418385E-2</v>
      </c>
      <c r="BM18" s="9">
        <f t="shared" si="27"/>
        <v>0.10443781259842126</v>
      </c>
      <c r="BN18" s="9">
        <f t="shared" si="56"/>
        <v>1.7320508075688772</v>
      </c>
      <c r="BO18" s="9">
        <f t="shared" si="57"/>
        <v>0.99727497725301617</v>
      </c>
      <c r="BP18" s="9">
        <f t="shared" si="58"/>
        <v>7.3774112973291978E-2</v>
      </c>
      <c r="BQ18" s="9">
        <f t="shared" si="59"/>
        <v>7.3841198147770182E-2</v>
      </c>
      <c r="BR18" s="9">
        <f t="shared" si="42"/>
        <v>4.2307890080564636</v>
      </c>
      <c r="BS18" s="9">
        <f t="shared" si="28"/>
        <v>-4.610638066448729</v>
      </c>
      <c r="BT18">
        <f t="shared" si="43"/>
        <v>2.1510571102112408E-16</v>
      </c>
    </row>
    <row r="19" spans="1:72">
      <c r="A19" s="8">
        <v>35</v>
      </c>
      <c r="B19" s="9">
        <f t="shared" si="63"/>
        <v>0.6108652381980153</v>
      </c>
      <c r="C19" s="28">
        <v>35</v>
      </c>
      <c r="D19" s="9">
        <f t="shared" si="64"/>
        <v>0.6108652381980153</v>
      </c>
      <c r="E19" s="25">
        <f t="shared" si="60"/>
        <v>61.9</v>
      </c>
      <c r="F19" s="9">
        <f t="shared" si="60"/>
        <v>1.0803588069844898</v>
      </c>
      <c r="G19" s="8">
        <v>-16</v>
      </c>
      <c r="H19" s="8">
        <f t="shared" si="0"/>
        <v>-4</v>
      </c>
      <c r="I19" s="9">
        <f t="shared" si="1"/>
        <v>-6.9813170079773182E-2</v>
      </c>
      <c r="J19" s="9">
        <v>0</v>
      </c>
      <c r="K19" s="9">
        <v>0.5</v>
      </c>
      <c r="L19" s="9">
        <v>0</v>
      </c>
      <c r="M19" s="9">
        <f t="shared" si="2"/>
        <v>0.91227599008430083</v>
      </c>
      <c r="N19" s="9">
        <f t="shared" si="3"/>
        <v>0.31978833324867112</v>
      </c>
      <c r="O19" s="9">
        <f t="shared" si="29"/>
        <v>0.88392114423838963</v>
      </c>
      <c r="P19" s="9">
        <f t="shared" si="30"/>
        <v>3.5050957780799225E-2</v>
      </c>
      <c r="Q19" s="9">
        <f t="shared" si="31"/>
        <v>5.0057955489050426E-2</v>
      </c>
      <c r="R19" s="9">
        <f t="shared" si="44"/>
        <v>0.99749420109225628</v>
      </c>
      <c r="S19" s="9">
        <f t="shared" si="45"/>
        <v>-0.83267472199467507</v>
      </c>
      <c r="T19" s="9">
        <f t="shared" si="46"/>
        <v>5.6745803892956359E-3</v>
      </c>
      <c r="U19" s="9">
        <f t="shared" si="4"/>
        <v>0.82789503359010863</v>
      </c>
      <c r="V19" s="11">
        <f t="shared" si="5"/>
        <v>6.8714453356797656E-3</v>
      </c>
      <c r="W19" s="12">
        <f t="shared" si="6"/>
        <v>0.56088306567129742</v>
      </c>
      <c r="X19" s="11">
        <f t="shared" si="6"/>
        <v>0.99997639134081495</v>
      </c>
      <c r="Y19" s="9">
        <f t="shared" si="7"/>
        <v>6.8714453356797656E-3</v>
      </c>
      <c r="Z19" s="9">
        <f t="shared" si="8"/>
        <v>-0.49997639134081495</v>
      </c>
      <c r="AA19" s="9">
        <v>0</v>
      </c>
      <c r="AB19" s="9">
        <f t="shared" si="9"/>
        <v>6.8714453356797656E-3</v>
      </c>
      <c r="AC19" s="9">
        <f t="shared" si="9"/>
        <v>-0.99997639134081495</v>
      </c>
      <c r="AD19" s="9">
        <f t="shared" si="9"/>
        <v>0</v>
      </c>
      <c r="AE19" s="9">
        <f t="shared" si="10"/>
        <v>1</v>
      </c>
      <c r="AF19" s="9">
        <f t="shared" si="11"/>
        <v>0.88392114423838963</v>
      </c>
      <c r="AG19" s="9">
        <f t="shared" si="11"/>
        <v>-0.46494904221920075</v>
      </c>
      <c r="AH19" s="9">
        <f t="shared" si="11"/>
        <v>5.0057955489050426E-2</v>
      </c>
      <c r="AI19" s="9">
        <f t="shared" si="12"/>
        <v>0.99999999999999989</v>
      </c>
      <c r="AJ19" s="9">
        <f t="shared" si="13"/>
        <v>-5.0056773687839784E-2</v>
      </c>
      <c r="AK19" s="9">
        <f t="shared" si="14"/>
        <v>-3.4397050475890088E-4</v>
      </c>
      <c r="AL19" s="9">
        <f t="shared" si="15"/>
        <v>0.88070540411786291</v>
      </c>
      <c r="AM19" s="9">
        <f t="shared" si="16"/>
        <v>0.88212686601766754</v>
      </c>
      <c r="AN19" s="9">
        <f t="shared" si="47"/>
        <v>-0.40946591566165769</v>
      </c>
      <c r="AO19" s="9">
        <f t="shared" si="48"/>
        <v>-0.78097986829398602</v>
      </c>
      <c r="AP19" s="9">
        <f t="shared" si="49"/>
        <v>-2.3577891784895139E-2</v>
      </c>
      <c r="AQ19" s="9">
        <f t="shared" si="61"/>
        <v>0.88212686601766732</v>
      </c>
      <c r="AR19" s="9">
        <f t="shared" si="65"/>
        <v>3.9968638070391249E-2</v>
      </c>
      <c r="AS19" s="9">
        <f t="shared" si="66"/>
        <v>-0.99919916338262116</v>
      </c>
      <c r="AT19" s="9">
        <f t="shared" si="67"/>
        <v>1.8814532330218396E-3</v>
      </c>
      <c r="AU19" s="9">
        <f t="shared" si="68"/>
        <v>1</v>
      </c>
      <c r="AV19" s="9">
        <f t="shared" si="50"/>
        <v>0.84395250616799844</v>
      </c>
      <c r="AW19" s="9">
        <f t="shared" si="51"/>
        <v>0.53425012116342041</v>
      </c>
      <c r="AX19" s="9">
        <f t="shared" si="52"/>
        <v>4.8176502256028583E-2</v>
      </c>
      <c r="AY19" s="9">
        <f t="shared" si="62"/>
        <v>1</v>
      </c>
      <c r="AZ19" s="9">
        <f t="shared" si="53"/>
        <v>1.9248155630725849E-4</v>
      </c>
      <c r="BA19" s="9">
        <f t="shared" si="54"/>
        <v>-0.81871969380149145</v>
      </c>
      <c r="BB19" s="9">
        <f t="shared" si="55"/>
        <v>0.57419336980884983</v>
      </c>
      <c r="BC19" s="9">
        <f t="shared" si="39"/>
        <v>1</v>
      </c>
      <c r="BD19" s="9">
        <v>0</v>
      </c>
      <c r="BE19" s="9">
        <f t="shared" si="21"/>
        <v>-0.8191520442889918</v>
      </c>
      <c r="BF19" s="9">
        <f t="shared" si="22"/>
        <v>0.57357643635104605</v>
      </c>
      <c r="BG19" s="9">
        <f t="shared" si="40"/>
        <v>0.9999996977085075</v>
      </c>
      <c r="BH19" s="9">
        <f t="shared" si="23"/>
        <v>7.7754928695061289E-4</v>
      </c>
      <c r="BI19" s="9">
        <f t="shared" si="24"/>
        <v>7.7754936529946721E-4</v>
      </c>
      <c r="BJ19" s="17">
        <f t="shared" si="41"/>
        <v>2.673017819684123</v>
      </c>
      <c r="BK19" s="9">
        <f t="shared" si="25"/>
        <v>1.7278736504063881</v>
      </c>
      <c r="BL19" s="9">
        <f t="shared" si="26"/>
        <v>6.9301078944219663E-2</v>
      </c>
      <c r="BM19" s="9">
        <f t="shared" si="27"/>
        <v>9.823445774507901E-2</v>
      </c>
      <c r="BN19" s="9">
        <f t="shared" si="56"/>
        <v>1.7320508075688772</v>
      </c>
      <c r="BO19" s="9">
        <f t="shared" si="57"/>
        <v>0.99758831718778951</v>
      </c>
      <c r="BP19" s="9">
        <f t="shared" si="58"/>
        <v>6.9408568710456919E-2</v>
      </c>
      <c r="BQ19" s="9">
        <f t="shared" si="59"/>
        <v>6.9464419742888153E-2</v>
      </c>
      <c r="BR19" s="9">
        <f t="shared" si="42"/>
        <v>3.9800180775927223</v>
      </c>
      <c r="BS19" s="9">
        <f t="shared" si="28"/>
        <v>-4.7956613777466472</v>
      </c>
      <c r="BT19">
        <f t="shared" si="43"/>
        <v>0</v>
      </c>
    </row>
    <row r="20" spans="1:72">
      <c r="A20" s="10">
        <v>35</v>
      </c>
      <c r="B20" s="9">
        <f t="shared" si="63"/>
        <v>0.6108652381980153</v>
      </c>
      <c r="C20" s="28">
        <v>35</v>
      </c>
      <c r="D20" s="9">
        <f t="shared" si="64"/>
        <v>0.6108652381980153</v>
      </c>
      <c r="E20" s="25">
        <f t="shared" si="60"/>
        <v>61.9</v>
      </c>
      <c r="F20" s="9">
        <f t="shared" si="60"/>
        <v>1.0803588069844898</v>
      </c>
      <c r="G20" s="8">
        <v>-15</v>
      </c>
      <c r="H20" s="8">
        <f t="shared" si="0"/>
        <v>-3.75</v>
      </c>
      <c r="I20" s="9">
        <f t="shared" si="1"/>
        <v>-6.5449846949787352E-2</v>
      </c>
      <c r="J20" s="9">
        <v>0</v>
      </c>
      <c r="K20" s="9">
        <v>0.5</v>
      </c>
      <c r="L20" s="9">
        <v>0</v>
      </c>
      <c r="M20" s="9">
        <f t="shared" si="2"/>
        <v>0.91227599008430083</v>
      </c>
      <c r="N20" s="9">
        <f t="shared" si="3"/>
        <v>0.31978833324867112</v>
      </c>
      <c r="O20" s="9">
        <f t="shared" si="29"/>
        <v>0.88292802381263291</v>
      </c>
      <c r="P20" s="9">
        <f t="shared" si="30"/>
        <v>3.2840008157106665E-2</v>
      </c>
      <c r="Q20" s="9">
        <f t="shared" si="31"/>
        <v>4.6900392190966672E-2</v>
      </c>
      <c r="R20" s="9">
        <f t="shared" si="44"/>
        <v>0.99780035321233351</v>
      </c>
      <c r="S20" s="9">
        <f t="shared" si="45"/>
        <v>-0.83173917895464888</v>
      </c>
      <c r="T20" s="9">
        <f t="shared" si="46"/>
        <v>3.6137342711955733E-3</v>
      </c>
      <c r="U20" s="9">
        <f t="shared" si="4"/>
        <v>0.82920506655620252</v>
      </c>
      <c r="V20" s="11">
        <f t="shared" si="5"/>
        <v>4.367678008314009E-3</v>
      </c>
      <c r="W20" s="12">
        <f t="shared" si="6"/>
        <v>0.55894450314635336</v>
      </c>
      <c r="X20" s="11">
        <f t="shared" si="6"/>
        <v>0.99999046164891781</v>
      </c>
      <c r="Y20" s="9">
        <f t="shared" si="7"/>
        <v>4.367678008314009E-3</v>
      </c>
      <c r="Z20" s="9">
        <f t="shared" si="8"/>
        <v>-0.49999046164891781</v>
      </c>
      <c r="AA20" s="9">
        <v>0</v>
      </c>
      <c r="AB20" s="9">
        <f t="shared" si="9"/>
        <v>4.367678008314009E-3</v>
      </c>
      <c r="AC20" s="9">
        <f t="shared" si="9"/>
        <v>-0.99999046164891781</v>
      </c>
      <c r="AD20" s="9">
        <f t="shared" si="9"/>
        <v>0</v>
      </c>
      <c r="AE20" s="9">
        <f t="shared" si="10"/>
        <v>1</v>
      </c>
      <c r="AF20" s="9">
        <f t="shared" si="11"/>
        <v>0.88292802381263291</v>
      </c>
      <c r="AG20" s="9">
        <f t="shared" si="11"/>
        <v>-0.46715999184289336</v>
      </c>
      <c r="AH20" s="9">
        <f t="shared" si="11"/>
        <v>4.6900392190966672E-2</v>
      </c>
      <c r="AI20" s="9">
        <f t="shared" si="12"/>
        <v>1</v>
      </c>
      <c r="AJ20" s="9">
        <f t="shared" si="13"/>
        <v>-4.6899944838560061E-2</v>
      </c>
      <c r="AK20" s="9">
        <f t="shared" si="14"/>
        <v>-2.0484581155378722E-4</v>
      </c>
      <c r="AL20" s="9">
        <f t="shared" si="15"/>
        <v>0.88087919771242518</v>
      </c>
      <c r="AM20" s="9">
        <f t="shared" si="16"/>
        <v>0.88212686601766777</v>
      </c>
      <c r="AN20" s="9">
        <f t="shared" si="47"/>
        <v>-0.41150191146901044</v>
      </c>
      <c r="AO20" s="9">
        <f t="shared" si="48"/>
        <v>-0.77995255506055228</v>
      </c>
      <c r="AP20" s="9">
        <f t="shared" si="49"/>
        <v>-2.2090641955795347E-2</v>
      </c>
      <c r="AQ20" s="9">
        <f t="shared" si="61"/>
        <v>0.88212686601766777</v>
      </c>
      <c r="AR20" s="9">
        <f t="shared" si="65"/>
        <v>3.7473245082896234E-2</v>
      </c>
      <c r="AS20" s="9">
        <f t="shared" si="66"/>
        <v>-0.99929607651012131</v>
      </c>
      <c r="AT20" s="9">
        <f t="shared" si="67"/>
        <v>1.7627746410256093E-3</v>
      </c>
      <c r="AU20" s="9">
        <f t="shared" si="68"/>
        <v>1</v>
      </c>
      <c r="AV20" s="9">
        <f t="shared" si="50"/>
        <v>0.84545477872973662</v>
      </c>
      <c r="AW20" s="9">
        <f t="shared" si="51"/>
        <v>0.53213608466722795</v>
      </c>
      <c r="AX20" s="9">
        <f t="shared" si="52"/>
        <v>4.5137617549941063E-2</v>
      </c>
      <c r="AY20" s="9">
        <f t="shared" si="62"/>
        <v>1</v>
      </c>
      <c r="AZ20" s="9">
        <f t="shared" si="53"/>
        <v>2.0100820559587618E-4</v>
      </c>
      <c r="BA20" s="9">
        <f t="shared" si="54"/>
        <v>-0.81870861874488532</v>
      </c>
      <c r="BB20" s="9">
        <f t="shared" si="55"/>
        <v>0.57420915805004658</v>
      </c>
      <c r="BC20" s="9">
        <f t="shared" si="39"/>
        <v>1</v>
      </c>
      <c r="BD20" s="9">
        <v>0</v>
      </c>
      <c r="BE20" s="9">
        <f t="shared" si="21"/>
        <v>-0.8191520442889918</v>
      </c>
      <c r="BF20" s="9">
        <f t="shared" si="22"/>
        <v>0.57357643635104605</v>
      </c>
      <c r="BG20" s="9">
        <f t="shared" si="40"/>
        <v>0.99999968131636985</v>
      </c>
      <c r="BH20" s="9">
        <f t="shared" si="23"/>
        <v>7.9835277836171645E-4</v>
      </c>
      <c r="BI20" s="9">
        <f t="shared" si="24"/>
        <v>7.9835286316904785E-4</v>
      </c>
      <c r="BJ20" s="17">
        <f t="shared" si="41"/>
        <v>2.7445349773063046</v>
      </c>
      <c r="BK20" s="9">
        <f t="shared" si="25"/>
        <v>1.7283828025423695</v>
      </c>
      <c r="BL20" s="9">
        <f t="shared" si="26"/>
        <v>6.4976092824334586E-2</v>
      </c>
      <c r="BM20" s="9">
        <f t="shared" si="27"/>
        <v>9.2038009740907728E-2</v>
      </c>
      <c r="BN20" s="9">
        <f t="shared" si="56"/>
        <v>1.7320508075688772</v>
      </c>
      <c r="BO20" s="9">
        <f t="shared" si="57"/>
        <v>0.99788227631055693</v>
      </c>
      <c r="BP20" s="9">
        <f t="shared" si="58"/>
        <v>6.5045850177096978E-2</v>
      </c>
      <c r="BQ20" s="9">
        <f t="shared" si="59"/>
        <v>6.5091805486986426E-2</v>
      </c>
      <c r="BR20" s="9">
        <f t="shared" si="42"/>
        <v>3.7294857352908166</v>
      </c>
      <c r="BS20" s="9">
        <f t="shared" si="28"/>
        <v>-4.9234235302040119</v>
      </c>
      <c r="BT20">
        <f t="shared" si="43"/>
        <v>0</v>
      </c>
    </row>
    <row r="21" spans="1:72">
      <c r="A21" s="8">
        <v>35</v>
      </c>
      <c r="B21" s="9">
        <f t="shared" si="63"/>
        <v>0.6108652381980153</v>
      </c>
      <c r="C21" s="28">
        <v>35</v>
      </c>
      <c r="D21" s="9">
        <f t="shared" si="64"/>
        <v>0.6108652381980153</v>
      </c>
      <c r="E21" s="25">
        <f t="shared" si="60"/>
        <v>61.9</v>
      </c>
      <c r="F21" s="9">
        <f t="shared" si="60"/>
        <v>1.0803588069844898</v>
      </c>
      <c r="G21" s="8">
        <v>-14</v>
      </c>
      <c r="H21" s="8">
        <f t="shared" si="0"/>
        <v>-3.5</v>
      </c>
      <c r="I21" s="9">
        <f t="shared" si="1"/>
        <v>-6.1086523819801536E-2</v>
      </c>
      <c r="J21" s="9">
        <v>0</v>
      </c>
      <c r="K21" s="9">
        <v>0.5</v>
      </c>
      <c r="L21" s="9">
        <v>0</v>
      </c>
      <c r="M21" s="9">
        <f t="shared" si="2"/>
        <v>0.91227599008430083</v>
      </c>
      <c r="N21" s="9">
        <f t="shared" si="3"/>
        <v>0.31978833324867112</v>
      </c>
      <c r="O21" s="9">
        <f t="shared" si="29"/>
        <v>0.88191809371001617</v>
      </c>
      <c r="P21" s="9">
        <f t="shared" si="30"/>
        <v>3.0631565054000082E-2</v>
      </c>
      <c r="Q21" s="9">
        <f t="shared" si="31"/>
        <v>4.3746408575261631E-2</v>
      </c>
      <c r="R21" s="9">
        <f t="shared" si="44"/>
        <v>0.99808625173676624</v>
      </c>
      <c r="S21" s="9">
        <f t="shared" si="45"/>
        <v>-0.83078780079958159</v>
      </c>
      <c r="T21" s="9">
        <f t="shared" si="46"/>
        <v>1.545464526190421E-3</v>
      </c>
      <c r="U21" s="9">
        <f t="shared" si="4"/>
        <v>0.83051635222710496</v>
      </c>
      <c r="V21" s="11">
        <f t="shared" si="5"/>
        <v>1.8644158216792716E-3</v>
      </c>
      <c r="W21" s="12">
        <f t="shared" si="6"/>
        <v>0.55699424474888726</v>
      </c>
      <c r="X21" s="11">
        <f t="shared" si="6"/>
        <v>0.99999826197531161</v>
      </c>
      <c r="Y21" s="9">
        <f t="shared" si="7"/>
        <v>1.8644158216792716E-3</v>
      </c>
      <c r="Z21" s="9">
        <f t="shared" si="8"/>
        <v>-0.49999826197531161</v>
      </c>
      <c r="AA21" s="9">
        <v>0</v>
      </c>
      <c r="AB21" s="9">
        <f t="shared" si="9"/>
        <v>1.8644158216792716E-3</v>
      </c>
      <c r="AC21" s="9">
        <f t="shared" si="9"/>
        <v>-0.99999826197531161</v>
      </c>
      <c r="AD21" s="9">
        <f t="shared" si="9"/>
        <v>0</v>
      </c>
      <c r="AE21" s="9">
        <f t="shared" si="10"/>
        <v>1</v>
      </c>
      <c r="AF21" s="9">
        <f t="shared" si="11"/>
        <v>0.88191809371001617</v>
      </c>
      <c r="AG21" s="9">
        <f t="shared" si="11"/>
        <v>-0.46936843494599989</v>
      </c>
      <c r="AH21" s="9">
        <f t="shared" si="11"/>
        <v>4.3746408575261631E-2</v>
      </c>
      <c r="AI21" s="9">
        <f t="shared" si="12"/>
        <v>1</v>
      </c>
      <c r="AJ21" s="9">
        <f t="shared" si="13"/>
        <v>-4.3746332542923497E-2</v>
      </c>
      <c r="AK21" s="9">
        <f t="shared" si="14"/>
        <v>-8.1561496289363542E-5</v>
      </c>
      <c r="AL21" s="9">
        <f t="shared" si="15"/>
        <v>0.88104146297828601</v>
      </c>
      <c r="AM21" s="9">
        <f t="shared" si="16"/>
        <v>0.88212686601766765</v>
      </c>
      <c r="AN21" s="9">
        <f t="shared" si="47"/>
        <v>-0.41352948457811151</v>
      </c>
      <c r="AO21" s="9">
        <f t="shared" si="48"/>
        <v>-0.77892015244638568</v>
      </c>
      <c r="AP21" s="9">
        <f t="shared" si="49"/>
        <v>-2.0605078199626918E-2</v>
      </c>
      <c r="AQ21" s="9">
        <f t="shared" si="61"/>
        <v>0.88212686601766754</v>
      </c>
      <c r="AR21" s="9">
        <f t="shared" si="65"/>
        <v>3.4977716215706223E-2</v>
      </c>
      <c r="AS21" s="9">
        <f t="shared" si="66"/>
        <v>-0.99938673989306559</v>
      </c>
      <c r="AT21" s="9">
        <f t="shared" si="67"/>
        <v>1.6442305931776181E-3</v>
      </c>
      <c r="AU21" s="9">
        <f t="shared" si="68"/>
        <v>1</v>
      </c>
      <c r="AV21" s="9">
        <f t="shared" si="50"/>
        <v>0.84694037749430995</v>
      </c>
      <c r="AW21" s="9">
        <f t="shared" si="51"/>
        <v>0.5300183049470657</v>
      </c>
      <c r="AX21" s="9">
        <f t="shared" si="52"/>
        <v>4.2102177982084016E-2</v>
      </c>
      <c r="AY21" s="9">
        <f t="shared" si="62"/>
        <v>1</v>
      </c>
      <c r="AZ21" s="9">
        <f t="shared" si="53"/>
        <v>2.0733208158916355E-4</v>
      </c>
      <c r="BA21" s="9">
        <f t="shared" si="54"/>
        <v>-0.818702723926098</v>
      </c>
      <c r="BB21" s="9">
        <f t="shared" si="55"/>
        <v>0.57421756055470397</v>
      </c>
      <c r="BC21" s="9">
        <f t="shared" si="39"/>
        <v>0.99999999999999989</v>
      </c>
      <c r="BD21" s="9">
        <v>0</v>
      </c>
      <c r="BE21" s="9">
        <f t="shared" si="21"/>
        <v>-0.8191520442889918</v>
      </c>
      <c r="BF21" s="9">
        <f t="shared" si="22"/>
        <v>0.57357643635104605</v>
      </c>
      <c r="BG21" s="9">
        <f t="shared" si="40"/>
        <v>0.99999967204218743</v>
      </c>
      <c r="BH21" s="9">
        <f t="shared" si="23"/>
        <v>8.098861139485715E-4</v>
      </c>
      <c r="BI21" s="9">
        <f t="shared" si="24"/>
        <v>8.0988620248474263E-4</v>
      </c>
      <c r="BJ21" s="17">
        <f t="shared" si="41"/>
        <v>2.7841836772952018</v>
      </c>
      <c r="BK21" s="9">
        <f t="shared" si="25"/>
        <v>1.728858471204326</v>
      </c>
      <c r="BL21" s="9">
        <f t="shared" si="26"/>
        <v>6.0649870001065809E-2</v>
      </c>
      <c r="BM21" s="9">
        <f t="shared" si="27"/>
        <v>8.5848586557345646E-2</v>
      </c>
      <c r="BN21" s="9">
        <f t="shared" si="56"/>
        <v>1.7320508075688772</v>
      </c>
      <c r="BO21" s="9">
        <f t="shared" si="57"/>
        <v>0.99815690374058252</v>
      </c>
      <c r="BP21" s="9">
        <f t="shared" si="58"/>
        <v>6.0686040528390814E-2</v>
      </c>
      <c r="BQ21" s="9">
        <f t="shared" si="59"/>
        <v>6.0723351441647484E-2</v>
      </c>
      <c r="BR21" s="9">
        <f t="shared" si="42"/>
        <v>3.4791917554960441</v>
      </c>
      <c r="BS21" s="9">
        <f t="shared" si="28"/>
        <v>-4.993978680949418</v>
      </c>
      <c r="BT21">
        <f t="shared" si="43"/>
        <v>-9.7144514654701197E-17</v>
      </c>
    </row>
    <row r="22" spans="1:72">
      <c r="A22" s="10">
        <v>35</v>
      </c>
      <c r="B22" s="9">
        <f t="shared" si="63"/>
        <v>0.6108652381980153</v>
      </c>
      <c r="C22" s="28">
        <v>35</v>
      </c>
      <c r="D22" s="9">
        <f t="shared" si="64"/>
        <v>0.6108652381980153</v>
      </c>
      <c r="E22" s="25">
        <f t="shared" si="60"/>
        <v>61.9</v>
      </c>
      <c r="F22" s="9">
        <f t="shared" si="60"/>
        <v>1.0803588069844898</v>
      </c>
      <c r="G22" s="8">
        <v>-13</v>
      </c>
      <c r="H22" s="8">
        <f t="shared" si="0"/>
        <v>-3.25</v>
      </c>
      <c r="I22" s="9">
        <f t="shared" si="1"/>
        <v>-5.6723200689815706E-2</v>
      </c>
      <c r="J22" s="9">
        <v>0</v>
      </c>
      <c r="K22" s="9">
        <v>0.5</v>
      </c>
      <c r="L22" s="9">
        <v>0</v>
      </c>
      <c r="M22" s="9">
        <f t="shared" si="2"/>
        <v>0.91227599008430083</v>
      </c>
      <c r="N22" s="9">
        <f t="shared" si="3"/>
        <v>0.31978833324867112</v>
      </c>
      <c r="O22" s="9">
        <f t="shared" si="29"/>
        <v>0.88089137315815269</v>
      </c>
      <c r="P22" s="9">
        <f t="shared" si="30"/>
        <v>2.8425670517052609E-2</v>
      </c>
      <c r="Q22" s="9">
        <f t="shared" si="31"/>
        <v>4.0596064689236794E-2</v>
      </c>
      <c r="R22" s="9">
        <f t="shared" si="44"/>
        <v>0.99835195953174727</v>
      </c>
      <c r="S22" s="9">
        <f t="shared" si="45"/>
        <v>-0.82982060564234184</v>
      </c>
      <c r="T22" s="9">
        <f t="shared" si="46"/>
        <v>-5.3015597744368592E-4</v>
      </c>
      <c r="U22" s="9">
        <f t="shared" si="4"/>
        <v>0.83182883104295224</v>
      </c>
      <c r="V22" s="11">
        <f t="shared" si="5"/>
        <v>-6.3838991680971913E-4</v>
      </c>
      <c r="W22" s="12">
        <f t="shared" si="6"/>
        <v>0.55503224757280156</v>
      </c>
      <c r="X22" s="11">
        <f t="shared" si="6"/>
        <v>0.99999979622913626</v>
      </c>
      <c r="Y22" s="9">
        <f t="shared" si="7"/>
        <v>-6.3838991680971913E-4</v>
      </c>
      <c r="Z22" s="9">
        <f t="shared" si="8"/>
        <v>-0.49999979622913626</v>
      </c>
      <c r="AA22" s="9">
        <v>0</v>
      </c>
      <c r="AB22" s="9">
        <f t="shared" si="9"/>
        <v>-6.3838991680971913E-4</v>
      </c>
      <c r="AC22" s="9">
        <f t="shared" si="9"/>
        <v>-0.99999979622913626</v>
      </c>
      <c r="AD22" s="9">
        <f t="shared" si="9"/>
        <v>0</v>
      </c>
      <c r="AE22" s="9">
        <f t="shared" si="10"/>
        <v>1</v>
      </c>
      <c r="AF22" s="9">
        <f t="shared" si="11"/>
        <v>0.88089137315815269</v>
      </c>
      <c r="AG22" s="9">
        <f t="shared" si="11"/>
        <v>-0.47157432948294742</v>
      </c>
      <c r="AH22" s="9">
        <f t="shared" si="11"/>
        <v>4.0596064689236794E-2</v>
      </c>
      <c r="AI22" s="9">
        <f t="shared" si="12"/>
        <v>1</v>
      </c>
      <c r="AJ22" s="9">
        <f t="shared" si="13"/>
        <v>-4.0596056416941625E-2</v>
      </c>
      <c r="AK22" s="9">
        <f t="shared" si="14"/>
        <v>2.5916118359763854E-5</v>
      </c>
      <c r="AL22" s="9">
        <f t="shared" si="15"/>
        <v>0.88119224195512491</v>
      </c>
      <c r="AM22" s="9">
        <f t="shared" si="16"/>
        <v>0.88212686601766765</v>
      </c>
      <c r="AN22" s="9">
        <f t="shared" si="47"/>
        <v>-0.41554869273798062</v>
      </c>
      <c r="AO22" s="9">
        <f t="shared" si="48"/>
        <v>-0.77788268416459116</v>
      </c>
      <c r="AP22" s="9">
        <f t="shared" si="49"/>
        <v>-1.912122879938229E-2</v>
      </c>
      <c r="AQ22" s="9">
        <f t="shared" si="61"/>
        <v>0.88212686601766754</v>
      </c>
      <c r="AR22" s="9">
        <f t="shared" si="65"/>
        <v>3.2482004387701491E-2</v>
      </c>
      <c r="AS22" s="9">
        <f t="shared" si="66"/>
        <v>-0.99947115578893664</v>
      </c>
      <c r="AT22" s="9">
        <f t="shared" si="67"/>
        <v>1.5258233463856831E-3</v>
      </c>
      <c r="AU22" s="9">
        <f t="shared" si="68"/>
        <v>1</v>
      </c>
      <c r="AV22" s="9">
        <f t="shared" si="50"/>
        <v>0.84840936877045126</v>
      </c>
      <c r="AW22" s="9">
        <f t="shared" si="51"/>
        <v>0.52789682630598922</v>
      </c>
      <c r="AX22" s="9">
        <f t="shared" si="52"/>
        <v>3.9070241342851114E-2</v>
      </c>
      <c r="AY22" s="9">
        <f t="shared" si="62"/>
        <v>1</v>
      </c>
      <c r="AZ22" s="9">
        <f t="shared" si="53"/>
        <v>2.1133684098146102E-4</v>
      </c>
      <c r="BA22" s="9">
        <f t="shared" si="54"/>
        <v>-0.81870198929668447</v>
      </c>
      <c r="BB22" s="9">
        <f t="shared" si="55"/>
        <v>0.57421860650660839</v>
      </c>
      <c r="BC22" s="9">
        <f t="shared" si="39"/>
        <v>1</v>
      </c>
      <c r="BD22" s="9">
        <v>0</v>
      </c>
      <c r="BE22" s="9">
        <f t="shared" si="21"/>
        <v>-0.8191520442889918</v>
      </c>
      <c r="BF22" s="9">
        <f t="shared" si="22"/>
        <v>0.57357643635104605</v>
      </c>
      <c r="BG22" s="9">
        <f t="shared" si="40"/>
        <v>0.99999967020236746</v>
      </c>
      <c r="BH22" s="9">
        <f t="shared" si="23"/>
        <v>8.1215463815185107E-4</v>
      </c>
      <c r="BI22" s="9">
        <f t="shared" si="24"/>
        <v>8.1215472743408849E-4</v>
      </c>
      <c r="BJ22" s="17">
        <f t="shared" si="41"/>
        <v>2.7919822916142603</v>
      </c>
      <c r="BK22" s="9">
        <f t="shared" si="25"/>
        <v>1.7293007419286039</v>
      </c>
      <c r="BL22" s="9">
        <f t="shared" si="26"/>
        <v>5.6322496823041801E-2</v>
      </c>
      <c r="BM22" s="9">
        <f t="shared" si="27"/>
        <v>7.9666306032087908E-2</v>
      </c>
      <c r="BN22" s="9">
        <f t="shared" si="56"/>
        <v>1.7320508075688774</v>
      </c>
      <c r="BO22" s="9">
        <f t="shared" si="57"/>
        <v>0.99841224886229896</v>
      </c>
      <c r="BP22" s="9">
        <f t="shared" si="58"/>
        <v>5.632922262668668E-2</v>
      </c>
      <c r="BQ22" s="9">
        <f t="shared" si="59"/>
        <v>5.6359053835798104E-2</v>
      </c>
      <c r="BR22" s="9">
        <f t="shared" si="42"/>
        <v>3.2291359221418245</v>
      </c>
      <c r="BS22" s="9">
        <f t="shared" si="28"/>
        <v>-5.0073786859621094</v>
      </c>
      <c r="BT22">
        <f t="shared" si="43"/>
        <v>9.7144514654701197E-17</v>
      </c>
    </row>
    <row r="23" spans="1:72">
      <c r="A23" s="8">
        <v>35</v>
      </c>
      <c r="B23" s="9">
        <f t="shared" si="63"/>
        <v>0.6108652381980153</v>
      </c>
      <c r="C23" s="28">
        <v>35</v>
      </c>
      <c r="D23" s="9">
        <f t="shared" si="64"/>
        <v>0.6108652381980153</v>
      </c>
      <c r="E23" s="25">
        <f t="shared" si="60"/>
        <v>61.9</v>
      </c>
      <c r="F23" s="9">
        <f t="shared" si="60"/>
        <v>1.0803588069844898</v>
      </c>
      <c r="G23" s="8">
        <v>-12</v>
      </c>
      <c r="H23" s="8">
        <f t="shared" si="0"/>
        <v>-3</v>
      </c>
      <c r="I23" s="9">
        <f t="shared" si="1"/>
        <v>-5.2359877559829883E-2</v>
      </c>
      <c r="J23" s="9">
        <v>0</v>
      </c>
      <c r="K23" s="9">
        <v>0.5</v>
      </c>
      <c r="L23" s="9">
        <v>0</v>
      </c>
      <c r="M23" s="9">
        <f t="shared" si="2"/>
        <v>0.91227599008430083</v>
      </c>
      <c r="N23" s="9">
        <f t="shared" si="3"/>
        <v>0.31978833324867112</v>
      </c>
      <c r="O23" s="9">
        <f t="shared" si="29"/>
        <v>0.87984788170432193</v>
      </c>
      <c r="P23" s="9">
        <f t="shared" si="30"/>
        <v>2.6222366543316666E-2</v>
      </c>
      <c r="Q23" s="9">
        <f t="shared" si="31"/>
        <v>3.7449420510898834E-2</v>
      </c>
      <c r="R23" s="9">
        <f t="shared" si="44"/>
        <v>0.99859754090339792</v>
      </c>
      <c r="S23" s="9">
        <f t="shared" si="45"/>
        <v>-0.8288376118969315</v>
      </c>
      <c r="T23" s="9">
        <f t="shared" si="46"/>
        <v>-2.6130537139676391E-3</v>
      </c>
      <c r="U23" s="9">
        <f t="shared" si="4"/>
        <v>0.83314244299786167</v>
      </c>
      <c r="V23" s="11">
        <f t="shared" si="5"/>
        <v>-3.1407877293040849E-3</v>
      </c>
      <c r="W23" s="12">
        <f t="shared" si="6"/>
        <v>0.55305846858678043</v>
      </c>
      <c r="X23" s="11">
        <f t="shared" si="6"/>
        <v>0.999995067714056</v>
      </c>
      <c r="Y23" s="9">
        <f t="shared" si="7"/>
        <v>-3.1407877293040849E-3</v>
      </c>
      <c r="Z23" s="9">
        <f t="shared" si="8"/>
        <v>-0.499995067714056</v>
      </c>
      <c r="AA23" s="9">
        <v>0</v>
      </c>
      <c r="AB23" s="9">
        <f t="shared" si="9"/>
        <v>-3.1407877293040849E-3</v>
      </c>
      <c r="AC23" s="9">
        <f t="shared" si="9"/>
        <v>-0.999995067714056</v>
      </c>
      <c r="AD23" s="9">
        <f t="shared" si="9"/>
        <v>0</v>
      </c>
      <c r="AE23" s="9">
        <f t="shared" si="10"/>
        <v>1</v>
      </c>
      <c r="AF23" s="9">
        <f t="shared" si="11"/>
        <v>0.87984788170432193</v>
      </c>
      <c r="AG23" s="9">
        <f t="shared" si="11"/>
        <v>-0.47377763345668333</v>
      </c>
      <c r="AH23" s="9">
        <f t="shared" si="11"/>
        <v>3.7449420510898834E-2</v>
      </c>
      <c r="AI23" s="9">
        <f t="shared" si="12"/>
        <v>1</v>
      </c>
      <c r="AJ23" s="9">
        <f t="shared" si="13"/>
        <v>-3.7449235799648435E-2</v>
      </c>
      <c r="AK23" s="9">
        <f t="shared" si="14"/>
        <v>1.1762068041017978E-4</v>
      </c>
      <c r="AL23" s="9">
        <f t="shared" si="15"/>
        <v>0.88133157702056153</v>
      </c>
      <c r="AM23" s="9">
        <f t="shared" si="16"/>
        <v>0.88212686601766754</v>
      </c>
      <c r="AN23" s="9">
        <f t="shared" si="47"/>
        <v>-0.41755959367776974</v>
      </c>
      <c r="AO23" s="9">
        <f t="shared" si="48"/>
        <v>-0.77684017329994337</v>
      </c>
      <c r="AP23" s="9">
        <f t="shared" si="49"/>
        <v>-1.763912200541522E-2</v>
      </c>
      <c r="AQ23" s="9">
        <f t="shared" si="61"/>
        <v>0.88212686601766765</v>
      </c>
      <c r="AR23" s="9">
        <f t="shared" si="65"/>
        <v>2.9986062697099747E-2</v>
      </c>
      <c r="AS23" s="9">
        <f t="shared" si="66"/>
        <v>-0.99954932586261647</v>
      </c>
      <c r="AT23" s="9">
        <f t="shared" si="67"/>
        <v>1.4075551549530933E-3</v>
      </c>
      <c r="AU23" s="9">
        <f t="shared" si="68"/>
        <v>0.99999999999999978</v>
      </c>
      <c r="AV23" s="9">
        <f t="shared" si="50"/>
        <v>0.84986181900722224</v>
      </c>
      <c r="AW23" s="9">
        <f t="shared" si="51"/>
        <v>0.52577169240593313</v>
      </c>
      <c r="AX23" s="9">
        <f t="shared" si="52"/>
        <v>3.6041865355945737E-2</v>
      </c>
      <c r="AY23" s="9">
        <f t="shared" si="62"/>
        <v>1</v>
      </c>
      <c r="AZ23" s="9">
        <f t="shared" si="53"/>
        <v>2.1290646746801797E-4</v>
      </c>
      <c r="BA23" s="9">
        <f t="shared" si="54"/>
        <v>-0.81870639434182613</v>
      </c>
      <c r="BB23" s="9">
        <f t="shared" si="55"/>
        <v>0.57421232530714816</v>
      </c>
      <c r="BC23" s="9">
        <f t="shared" si="39"/>
        <v>0.99999999999999989</v>
      </c>
      <c r="BD23" s="9">
        <v>0</v>
      </c>
      <c r="BE23" s="9">
        <f t="shared" si="21"/>
        <v>-0.8191520442889918</v>
      </c>
      <c r="BF23" s="9">
        <f t="shared" si="22"/>
        <v>0.57357643635104605</v>
      </c>
      <c r="BG23" s="9">
        <f t="shared" si="40"/>
        <v>0.99999967585609817</v>
      </c>
      <c r="BH23" s="9">
        <f t="shared" si="23"/>
        <v>8.0516315032089941E-4</v>
      </c>
      <c r="BI23" s="9">
        <f t="shared" si="24"/>
        <v>8.0516323731715238E-4</v>
      </c>
      <c r="BJ23" s="17">
        <f t="shared" si="41"/>
        <v>2.7679473190417889</v>
      </c>
      <c r="BK23" s="9">
        <f t="shared" si="25"/>
        <v>1.7297097007115441</v>
      </c>
      <c r="BL23" s="9">
        <f t="shared" si="26"/>
        <v>5.19940589492498E-2</v>
      </c>
      <c r="BM23" s="9">
        <f t="shared" si="27"/>
        <v>7.3491285866844572E-2</v>
      </c>
      <c r="BN23" s="9">
        <f t="shared" si="56"/>
        <v>1.7320508075688772</v>
      </c>
      <c r="BO23" s="9">
        <f t="shared" si="57"/>
        <v>0.99864836132571699</v>
      </c>
      <c r="BP23" s="9">
        <f t="shared" si="58"/>
        <v>5.1975479040218514E-2</v>
      </c>
      <c r="BQ23" s="9">
        <f t="shared" si="59"/>
        <v>5.1998909064140189E-2</v>
      </c>
      <c r="BR23" s="9">
        <f t="shared" si="42"/>
        <v>2.9793180286597938</v>
      </c>
      <c r="BS23" s="9">
        <f t="shared" si="28"/>
        <v>-4.9636731216494923</v>
      </c>
      <c r="BT23">
        <f t="shared" si="43"/>
        <v>1.7347234759768071E-16</v>
      </c>
    </row>
    <row r="24" spans="1:72">
      <c r="A24" s="10">
        <v>35</v>
      </c>
      <c r="B24" s="9">
        <f t="shared" si="63"/>
        <v>0.6108652381980153</v>
      </c>
      <c r="C24" s="28">
        <v>35</v>
      </c>
      <c r="D24" s="9">
        <f t="shared" si="64"/>
        <v>0.6108652381980153</v>
      </c>
      <c r="E24" s="25">
        <f t="shared" si="60"/>
        <v>61.9</v>
      </c>
      <c r="F24" s="9">
        <f t="shared" si="60"/>
        <v>1.0803588069844898</v>
      </c>
      <c r="G24" s="8">
        <v>-11</v>
      </c>
      <c r="H24" s="8">
        <f t="shared" si="0"/>
        <v>-2.75</v>
      </c>
      <c r="I24" s="9">
        <f t="shared" si="1"/>
        <v>-4.799655442984406E-2</v>
      </c>
      <c r="J24" s="9">
        <v>0</v>
      </c>
      <c r="K24" s="9">
        <v>0.5</v>
      </c>
      <c r="L24" s="9">
        <v>0</v>
      </c>
      <c r="M24" s="9">
        <f t="shared" si="2"/>
        <v>0.91227599008430083</v>
      </c>
      <c r="N24" s="9">
        <f t="shared" si="3"/>
        <v>0.31978833324867112</v>
      </c>
      <c r="O24" s="9">
        <f t="shared" si="29"/>
        <v>0.87878763921509695</v>
      </c>
      <c r="P24" s="9">
        <f t="shared" si="30"/>
        <v>2.4021695080523875E-2</v>
      </c>
      <c r="Q24" s="9">
        <f t="shared" si="31"/>
        <v>3.4306535947817018E-2</v>
      </c>
      <c r="R24" s="9">
        <f t="shared" si="44"/>
        <v>0.99882306159126111</v>
      </c>
      <c r="S24" s="9">
        <f t="shared" si="45"/>
        <v>-0.82783883827813431</v>
      </c>
      <c r="T24" s="9">
        <f t="shared" si="46"/>
        <v>-4.7031545041700262E-3</v>
      </c>
      <c r="U24" s="9">
        <f t="shared" si="4"/>
        <v>0.83445712763239976</v>
      </c>
      <c r="V24" s="11">
        <f t="shared" si="5"/>
        <v>-5.6428259689255689E-3</v>
      </c>
      <c r="W24" s="12">
        <f t="shared" si="6"/>
        <v>0.55107286464086114</v>
      </c>
      <c r="X24" s="11">
        <f t="shared" si="6"/>
        <v>0.99998407913080523</v>
      </c>
      <c r="Y24" s="9">
        <f t="shared" si="7"/>
        <v>-5.6428259689255689E-3</v>
      </c>
      <c r="Z24" s="9">
        <f t="shared" si="8"/>
        <v>-0.49998407913080523</v>
      </c>
      <c r="AA24" s="9">
        <v>0</v>
      </c>
      <c r="AB24" s="9">
        <f t="shared" si="9"/>
        <v>-5.6428259689255689E-3</v>
      </c>
      <c r="AC24" s="9">
        <f t="shared" si="9"/>
        <v>-0.99998407913080523</v>
      </c>
      <c r="AD24" s="9">
        <f t="shared" si="9"/>
        <v>0</v>
      </c>
      <c r="AE24" s="9">
        <f t="shared" si="10"/>
        <v>1</v>
      </c>
      <c r="AF24" s="9">
        <f t="shared" si="11"/>
        <v>0.87878763921509695</v>
      </c>
      <c r="AG24" s="9">
        <f t="shared" si="11"/>
        <v>-0.47597830491947613</v>
      </c>
      <c r="AH24" s="9">
        <f t="shared" si="11"/>
        <v>3.4306535947817018E-2</v>
      </c>
      <c r="AI24" s="9">
        <f t="shared" si="12"/>
        <v>1</v>
      </c>
      <c r="AJ24" s="9">
        <f t="shared" si="13"/>
        <v>-3.4305989757945667E-2</v>
      </c>
      <c r="AK24" s="9">
        <f t="shared" si="14"/>
        <v>1.9358581195022043E-4</v>
      </c>
      <c r="AL24" s="9">
        <f t="shared" si="15"/>
        <v>0.88145951089168784</v>
      </c>
      <c r="AM24" s="9">
        <f t="shared" si="16"/>
        <v>0.88212686601766777</v>
      </c>
      <c r="AN24" s="9">
        <f t="shared" si="47"/>
        <v>-0.41956224510799273</v>
      </c>
      <c r="AO24" s="9">
        <f t="shared" si="48"/>
        <v>-0.77579264231105682</v>
      </c>
      <c r="AP24" s="9">
        <f t="shared" si="49"/>
        <v>-1.6158786034902617E-2</v>
      </c>
      <c r="AQ24" s="9">
        <f t="shared" si="61"/>
        <v>0.88212686601766777</v>
      </c>
      <c r="AR24" s="9">
        <f t="shared" si="65"/>
        <v>2.7489844420063858E-2</v>
      </c>
      <c r="AS24" s="9">
        <f t="shared" si="66"/>
        <v>-0.99962125118891698</v>
      </c>
      <c r="AT24" s="9">
        <f t="shared" si="67"/>
        <v>1.289428270535721E-3</v>
      </c>
      <c r="AU24" s="9">
        <f t="shared" si="68"/>
        <v>1</v>
      </c>
      <c r="AV24" s="9">
        <f t="shared" si="50"/>
        <v>0.85129779479503309</v>
      </c>
      <c r="AW24" s="9">
        <f t="shared" si="51"/>
        <v>0.52364294626944086</v>
      </c>
      <c r="AX24" s="9">
        <f t="shared" si="52"/>
        <v>3.3017107677281297E-2</v>
      </c>
      <c r="AY24" s="9">
        <f t="shared" si="62"/>
        <v>1</v>
      </c>
      <c r="AZ24" s="9">
        <f t="shared" si="53"/>
        <v>2.1192526745405366E-4</v>
      </c>
      <c r="BA24" s="9">
        <f t="shared" si="54"/>
        <v>-0.81871591808020683</v>
      </c>
      <c r="BB24" s="9">
        <f t="shared" si="55"/>
        <v>0.5741987465762749</v>
      </c>
      <c r="BC24" s="9">
        <f t="shared" si="39"/>
        <v>1</v>
      </c>
      <c r="BD24" s="9">
        <v>0</v>
      </c>
      <c r="BE24" s="9">
        <f t="shared" si="21"/>
        <v>-0.8191520442889918</v>
      </c>
      <c r="BF24" s="9">
        <f t="shared" si="22"/>
        <v>0.57357643635104605</v>
      </c>
      <c r="BG24" s="9">
        <f t="shared" si="40"/>
        <v>0.99999968880579726</v>
      </c>
      <c r="BH24" s="9">
        <f t="shared" si="23"/>
        <v>7.8891590722248426E-4</v>
      </c>
      <c r="BI24" s="9">
        <f t="shared" si="24"/>
        <v>7.8891598905784675E-4</v>
      </c>
      <c r="BJ24" s="17">
        <f t="shared" si="41"/>
        <v>2.7120933938042193</v>
      </c>
      <c r="BK24" s="9">
        <f t="shared" si="25"/>
        <v>1.7300854340101299</v>
      </c>
      <c r="BL24" s="9">
        <f t="shared" si="26"/>
        <v>4.7664641349964731E-2</v>
      </c>
      <c r="BM24" s="9">
        <f t="shared" si="27"/>
        <v>6.7323643625098323E-2</v>
      </c>
      <c r="BN24" s="9">
        <f t="shared" si="56"/>
        <v>1.7320508075688772</v>
      </c>
      <c r="BO24" s="9">
        <f t="shared" si="57"/>
        <v>0.99886529104679911</v>
      </c>
      <c r="BP24" s="9">
        <f t="shared" si="58"/>
        <v>4.7624892041802647E-2</v>
      </c>
      <c r="BQ24" s="9">
        <f t="shared" si="59"/>
        <v>4.7642913685594493E-2</v>
      </c>
      <c r="BR24" s="9">
        <f t="shared" si="42"/>
        <v>2.729737877890634</v>
      </c>
      <c r="BS24" s="9">
        <f t="shared" si="28"/>
        <v>-4.862909306247829</v>
      </c>
      <c r="BT24">
        <f t="shared" si="43"/>
        <v>6.9388939039072284E-17</v>
      </c>
    </row>
    <row r="25" spans="1:72">
      <c r="A25" s="8">
        <v>35</v>
      </c>
      <c r="B25" s="9">
        <f t="shared" si="63"/>
        <v>0.6108652381980153</v>
      </c>
      <c r="C25" s="28">
        <v>35</v>
      </c>
      <c r="D25" s="9">
        <f t="shared" si="64"/>
        <v>0.6108652381980153</v>
      </c>
      <c r="E25" s="25">
        <f t="shared" si="60"/>
        <v>61.9</v>
      </c>
      <c r="F25" s="9">
        <f t="shared" si="60"/>
        <v>1.0803588069844898</v>
      </c>
      <c r="G25" s="8">
        <v>-10</v>
      </c>
      <c r="H25" s="8">
        <f t="shared" si="0"/>
        <v>-2.5</v>
      </c>
      <c r="I25" s="9">
        <f t="shared" si="1"/>
        <v>-4.3633231299858237E-2</v>
      </c>
      <c r="J25" s="9">
        <v>0</v>
      </c>
      <c r="K25" s="9">
        <v>0.5</v>
      </c>
      <c r="L25" s="9">
        <v>0</v>
      </c>
      <c r="M25" s="9">
        <f t="shared" si="2"/>
        <v>0.91227599008430083</v>
      </c>
      <c r="N25" s="9">
        <f t="shared" si="3"/>
        <v>0.31978833324867112</v>
      </c>
      <c r="O25" s="9">
        <f t="shared" si="29"/>
        <v>0.87771066587596624</v>
      </c>
      <c r="P25" s="9">
        <f t="shared" si="30"/>
        <v>2.1823698026286614E-2</v>
      </c>
      <c r="Q25" s="9">
        <f t="shared" si="31"/>
        <v>3.1167470835983035E-2</v>
      </c>
      <c r="R25" s="9">
        <f t="shared" si="44"/>
        <v>0.9990285887616881</v>
      </c>
      <c r="S25" s="9">
        <f t="shared" si="45"/>
        <v>-0.82682430380116001</v>
      </c>
      <c r="T25" s="9">
        <f t="shared" si="46"/>
        <v>-6.8003835194082041E-3</v>
      </c>
      <c r="U25" s="9">
        <f t="shared" si="4"/>
        <v>0.835772824026072</v>
      </c>
      <c r="V25" s="11">
        <f t="shared" si="5"/>
        <v>-8.1445528211188545E-3</v>
      </c>
      <c r="W25" s="12">
        <f t="shared" si="6"/>
        <v>0.54907539247309611</v>
      </c>
      <c r="X25" s="11">
        <f t="shared" si="6"/>
        <v>0.99996683257963315</v>
      </c>
      <c r="Y25" s="9">
        <f t="shared" si="7"/>
        <v>-8.1445528211188545E-3</v>
      </c>
      <c r="Z25" s="9">
        <f t="shared" si="8"/>
        <v>-0.49996683257963315</v>
      </c>
      <c r="AA25" s="9">
        <v>0</v>
      </c>
      <c r="AB25" s="9">
        <f t="shared" si="9"/>
        <v>-8.1445528211188545E-3</v>
      </c>
      <c r="AC25" s="9">
        <f t="shared" si="9"/>
        <v>-0.99996683257963315</v>
      </c>
      <c r="AD25" s="9">
        <f t="shared" si="9"/>
        <v>0</v>
      </c>
      <c r="AE25" s="9">
        <f t="shared" si="10"/>
        <v>1</v>
      </c>
      <c r="AF25" s="9">
        <f t="shared" si="11"/>
        <v>0.87771066587596624</v>
      </c>
      <c r="AG25" s="9">
        <f t="shared" si="11"/>
        <v>-0.47817630197371341</v>
      </c>
      <c r="AH25" s="9">
        <f t="shared" si="11"/>
        <v>3.1167470835983035E-2</v>
      </c>
      <c r="AI25" s="9">
        <f t="shared" si="12"/>
        <v>1</v>
      </c>
      <c r="AJ25" s="9">
        <f t="shared" si="13"/>
        <v>-3.1166437091376047E-2</v>
      </c>
      <c r="AK25" s="9">
        <f t="shared" si="14"/>
        <v>2.5384511252434525E-4</v>
      </c>
      <c r="AL25" s="9">
        <f t="shared" si="15"/>
        <v>0.88157608662658282</v>
      </c>
      <c r="AM25" s="9">
        <f t="shared" si="16"/>
        <v>0.88212686601766765</v>
      </c>
      <c r="AN25" s="9">
        <f t="shared" si="47"/>
        <v>-0.42155670472169887</v>
      </c>
      <c r="AO25" s="9">
        <f t="shared" si="48"/>
        <v>-0.77474011303245349</v>
      </c>
      <c r="AP25" s="9">
        <f t="shared" si="49"/>
        <v>-1.4680249071307471E-2</v>
      </c>
      <c r="AQ25" s="9">
        <f t="shared" si="61"/>
        <v>0.88212686601766754</v>
      </c>
      <c r="AR25" s="9">
        <f t="shared" si="65"/>
        <v>2.4993303009359813E-2</v>
      </c>
      <c r="AS25" s="9">
        <f t="shared" si="66"/>
        <v>-0.9996869322550086</v>
      </c>
      <c r="AT25" s="9">
        <f t="shared" si="67"/>
        <v>1.171444942099184E-3</v>
      </c>
      <c r="AU25" s="9">
        <f t="shared" si="68"/>
        <v>1</v>
      </c>
      <c r="AV25" s="9">
        <f t="shared" si="50"/>
        <v>0.85271736286660649</v>
      </c>
      <c r="AW25" s="9">
        <f t="shared" si="51"/>
        <v>0.52151063028129518</v>
      </c>
      <c r="AX25" s="9">
        <f t="shared" si="52"/>
        <v>2.9996025893883851E-2</v>
      </c>
      <c r="AY25" s="9">
        <f t="shared" si="62"/>
        <v>1</v>
      </c>
      <c r="AZ25" s="9">
        <f t="shared" si="53"/>
        <v>2.0827786585168526E-4</v>
      </c>
      <c r="BA25" s="9">
        <f t="shared" si="54"/>
        <v>-0.818730539063801</v>
      </c>
      <c r="BB25" s="9">
        <f t="shared" si="55"/>
        <v>0.57417790015345282</v>
      </c>
      <c r="BC25" s="9">
        <f t="shared" si="39"/>
        <v>1</v>
      </c>
      <c r="BD25" s="9">
        <v>0</v>
      </c>
      <c r="BE25" s="9">
        <f t="shared" si="21"/>
        <v>-0.8191520442889918</v>
      </c>
      <c r="BF25" s="9">
        <f t="shared" si="22"/>
        <v>0.57357643635104605</v>
      </c>
      <c r="BG25" s="9">
        <f t="shared" si="40"/>
        <v>0.9999997085974851</v>
      </c>
      <c r="BH25" s="9">
        <f t="shared" si="23"/>
        <v>7.634166260042666E-4</v>
      </c>
      <c r="BI25" s="9">
        <f t="shared" si="24"/>
        <v>7.6341670015811676E-4</v>
      </c>
      <c r="BJ25" s="17">
        <f t="shared" si="41"/>
        <v>2.6244332957318606</v>
      </c>
      <c r="BK25" s="9">
        <f t="shared" si="25"/>
        <v>1.7304280287425726</v>
      </c>
      <c r="BL25" s="9">
        <f t="shared" si="26"/>
        <v>4.3334328307581771E-2</v>
      </c>
      <c r="BM25" s="9">
        <f t="shared" si="27"/>
        <v>6.1163496729866887E-2</v>
      </c>
      <c r="BN25" s="9">
        <f t="shared" si="56"/>
        <v>1.732050807568877</v>
      </c>
      <c r="BO25" s="9">
        <f t="shared" si="57"/>
        <v>0.99906308820779799</v>
      </c>
      <c r="BP25" s="9">
        <f t="shared" si="58"/>
        <v>4.3277543607483461E-2</v>
      </c>
      <c r="BQ25" s="9">
        <f t="shared" si="59"/>
        <v>4.3291064421724389E-2</v>
      </c>
      <c r="BR25" s="9">
        <f t="shared" si="42"/>
        <v>2.4803952819937631</v>
      </c>
      <c r="BS25" s="9">
        <f t="shared" si="28"/>
        <v>-4.7051323214968477</v>
      </c>
      <c r="BT25">
        <f t="shared" si="43"/>
        <v>-1.5959455978986625E-16</v>
      </c>
    </row>
    <row r="26" spans="1:72">
      <c r="A26" s="10">
        <v>35</v>
      </c>
      <c r="B26" s="9">
        <f t="shared" si="63"/>
        <v>0.6108652381980153</v>
      </c>
      <c r="C26" s="28">
        <v>35</v>
      </c>
      <c r="D26" s="9">
        <f t="shared" si="64"/>
        <v>0.6108652381980153</v>
      </c>
      <c r="E26" s="25">
        <f t="shared" si="60"/>
        <v>61.9</v>
      </c>
      <c r="F26" s="9">
        <f t="shared" si="60"/>
        <v>1.0803588069844898</v>
      </c>
      <c r="G26" s="8">
        <v>-9</v>
      </c>
      <c r="H26" s="8">
        <f t="shared" si="0"/>
        <v>-2.25</v>
      </c>
      <c r="I26" s="9">
        <f t="shared" si="1"/>
        <v>-3.9269908169872414E-2</v>
      </c>
      <c r="J26" s="9">
        <v>0</v>
      </c>
      <c r="K26" s="9">
        <v>0.5</v>
      </c>
      <c r="L26" s="9">
        <v>0</v>
      </c>
      <c r="M26" s="9">
        <f t="shared" si="2"/>
        <v>0.91227599008430083</v>
      </c>
      <c r="N26" s="9">
        <f t="shared" si="3"/>
        <v>0.31978833324867112</v>
      </c>
      <c r="O26" s="9">
        <f t="shared" si="29"/>
        <v>0.87661698219095008</v>
      </c>
      <c r="P26" s="9">
        <f t="shared" si="30"/>
        <v>1.9628417227300465E-2</v>
      </c>
      <c r="Q26" s="9">
        <f t="shared" si="31"/>
        <v>2.803228493867177E-2</v>
      </c>
      <c r="R26" s="9">
        <f t="shared" si="44"/>
        <v>0.99921419100111708</v>
      </c>
      <c r="S26" s="9">
        <f t="shared" si="45"/>
        <v>-0.82579402778128319</v>
      </c>
      <c r="T26" s="9">
        <f t="shared" si="46"/>
        <v>-8.9046652857007746E-3</v>
      </c>
      <c r="U26" s="9">
        <f t="shared" si="4"/>
        <v>0.83708947078983675</v>
      </c>
      <c r="V26" s="11">
        <f t="shared" si="5"/>
        <v>-1.0646016304951491E-2</v>
      </c>
      <c r="W26" s="12">
        <f t="shared" si="6"/>
        <v>0.54706600871630751</v>
      </c>
      <c r="X26" s="11">
        <f t="shared" si="6"/>
        <v>0.99994332956264809</v>
      </c>
      <c r="Y26" s="9">
        <f t="shared" si="7"/>
        <v>-1.0646016304951491E-2</v>
      </c>
      <c r="Z26" s="9">
        <f t="shared" si="8"/>
        <v>-0.49994332956264809</v>
      </c>
      <c r="AA26" s="9">
        <v>0</v>
      </c>
      <c r="AB26" s="9">
        <f t="shared" si="9"/>
        <v>-1.0646016304951491E-2</v>
      </c>
      <c r="AC26" s="9">
        <f t="shared" si="9"/>
        <v>-0.99994332956264809</v>
      </c>
      <c r="AD26" s="9">
        <f t="shared" si="9"/>
        <v>0</v>
      </c>
      <c r="AE26" s="9">
        <f t="shared" si="10"/>
        <v>1</v>
      </c>
      <c r="AF26" s="9">
        <f t="shared" si="11"/>
        <v>0.87661698219095008</v>
      </c>
      <c r="AG26" s="9">
        <f t="shared" si="11"/>
        <v>-0.48037158277269953</v>
      </c>
      <c r="AH26" s="9">
        <f t="shared" si="11"/>
        <v>2.803228493867177E-2</v>
      </c>
      <c r="AI26" s="9">
        <f t="shared" si="12"/>
        <v>1</v>
      </c>
      <c r="AJ26" s="9">
        <f t="shared" si="13"/>
        <v>-2.8030696336824323E-2</v>
      </c>
      <c r="AK26" s="9">
        <f t="shared" si="14"/>
        <v>2.9843216252214576E-4</v>
      </c>
      <c r="AL26" s="9">
        <f t="shared" si="15"/>
        <v>0.88168134762581263</v>
      </c>
      <c r="AM26" s="9">
        <f t="shared" si="16"/>
        <v>0.88212686601766754</v>
      </c>
      <c r="AN26" s="9">
        <f t="shared" si="47"/>
        <v>-0.42354303019559303</v>
      </c>
      <c r="AO26" s="9">
        <f t="shared" si="48"/>
        <v>-0.7736826066765331</v>
      </c>
      <c r="AP26" s="9">
        <f t="shared" si="49"/>
        <v>-1.3203539263842328E-2</v>
      </c>
      <c r="AQ26" s="9">
        <f t="shared" si="61"/>
        <v>0.88212686601766743</v>
      </c>
      <c r="AR26" s="9">
        <f t="shared" si="65"/>
        <v>2.2496392093066031E-2</v>
      </c>
      <c r="AS26" s="9">
        <f t="shared" si="66"/>
        <v>-0.99974636896275249</v>
      </c>
      <c r="AT26" s="9">
        <f t="shared" si="67"/>
        <v>1.0536074158759828E-3</v>
      </c>
      <c r="AU26" s="9">
        <f t="shared" si="68"/>
        <v>0.99999999999999989</v>
      </c>
      <c r="AV26" s="9">
        <f t="shared" si="50"/>
        <v>0.8541205900978841</v>
      </c>
      <c r="AW26" s="9">
        <f t="shared" si="51"/>
        <v>0.51937478619005295</v>
      </c>
      <c r="AX26" s="9">
        <f t="shared" si="52"/>
        <v>2.6978677522795785E-2</v>
      </c>
      <c r="AY26" s="9">
        <f t="shared" si="62"/>
        <v>1</v>
      </c>
      <c r="AZ26" s="9">
        <f t="shared" si="53"/>
        <v>2.0184920196607628E-4</v>
      </c>
      <c r="BA26" s="9">
        <f t="shared" si="54"/>
        <v>-0.81875023537758074</v>
      </c>
      <c r="BB26" s="9">
        <f t="shared" si="55"/>
        <v>0.57414981609859961</v>
      </c>
      <c r="BC26" s="9">
        <f t="shared" si="39"/>
        <v>1</v>
      </c>
      <c r="BD26" s="9">
        <v>0</v>
      </c>
      <c r="BE26" s="9">
        <f t="shared" si="21"/>
        <v>-0.8191520442889918</v>
      </c>
      <c r="BF26" s="9">
        <f t="shared" si="22"/>
        <v>0.57357643635104605</v>
      </c>
      <c r="BG26" s="9">
        <f t="shared" si="40"/>
        <v>0.9999997345210816</v>
      </c>
      <c r="BH26" s="9">
        <f t="shared" si="23"/>
        <v>7.2866848862105488E-4</v>
      </c>
      <c r="BI26" s="9">
        <f t="shared" si="24"/>
        <v>7.2866855310310251E-4</v>
      </c>
      <c r="BJ26" s="17">
        <f t="shared" si="41"/>
        <v>2.5049779654027251</v>
      </c>
      <c r="BK26" s="9">
        <f t="shared" si="25"/>
        <v>1.7307375722888341</v>
      </c>
      <c r="BL26" s="9">
        <f t="shared" si="26"/>
        <v>3.9003203417353416E-2</v>
      </c>
      <c r="BM26" s="9">
        <f t="shared" si="27"/>
        <v>5.5010962461467555E-2</v>
      </c>
      <c r="BN26" s="9">
        <f t="shared" si="56"/>
        <v>1.7320508075688772</v>
      </c>
      <c r="BO26" s="9">
        <f t="shared" si="57"/>
        <v>0.99924180325755774</v>
      </c>
      <c r="BP26" s="9">
        <f t="shared" si="58"/>
        <v>3.8933515415183348E-2</v>
      </c>
      <c r="BQ26" s="9">
        <f t="shared" si="59"/>
        <v>3.8943358155194598E-2</v>
      </c>
      <c r="BR26" s="9">
        <f t="shared" si="42"/>
        <v>2.2312900623590259</v>
      </c>
      <c r="BS26" s="9">
        <f t="shared" si="28"/>
        <v>-4.4903850338337747</v>
      </c>
      <c r="BT26">
        <f t="shared" si="43"/>
        <v>0</v>
      </c>
    </row>
    <row r="27" spans="1:72">
      <c r="A27" s="8">
        <v>35</v>
      </c>
      <c r="B27" s="9">
        <f t="shared" si="63"/>
        <v>0.6108652381980153</v>
      </c>
      <c r="C27" s="28">
        <v>35</v>
      </c>
      <c r="D27" s="9">
        <f t="shared" si="64"/>
        <v>0.6108652381980153</v>
      </c>
      <c r="E27" s="25">
        <f t="shared" si="60"/>
        <v>61.9</v>
      </c>
      <c r="F27" s="9">
        <f t="shared" si="60"/>
        <v>1.0803588069844898</v>
      </c>
      <c r="G27" s="8">
        <v>-8</v>
      </c>
      <c r="H27" s="8">
        <f t="shared" si="0"/>
        <v>-2</v>
      </c>
      <c r="I27" s="9">
        <f t="shared" si="1"/>
        <v>-3.4906585039886591E-2</v>
      </c>
      <c r="J27" s="9">
        <v>0</v>
      </c>
      <c r="K27" s="9">
        <v>0.5</v>
      </c>
      <c r="L27" s="9">
        <v>0</v>
      </c>
      <c r="M27" s="9">
        <f t="shared" si="2"/>
        <v>0.91227599008430083</v>
      </c>
      <c r="N27" s="9">
        <f t="shared" si="3"/>
        <v>0.31978833324867112</v>
      </c>
      <c r="O27" s="9">
        <f t="shared" si="29"/>
        <v>0.87550660898220922</v>
      </c>
      <c r="P27" s="9">
        <f t="shared" si="30"/>
        <v>1.7435894478547515E-2</v>
      </c>
      <c r="Q27" s="9">
        <f t="shared" si="31"/>
        <v>2.4901037945303489E-2</v>
      </c>
      <c r="R27" s="9">
        <f t="shared" si="44"/>
        <v>0.99937993830924654</v>
      </c>
      <c r="S27" s="9">
        <f t="shared" si="45"/>
        <v>-0.82474802983347384</v>
      </c>
      <c r="T27" s="9">
        <f t="shared" si="46"/>
        <v>-1.1015923687871743E-2</v>
      </c>
      <c r="U27" s="9">
        <f t="shared" si="4"/>
        <v>0.83840700605863838</v>
      </c>
      <c r="V27" s="11">
        <f t="shared" si="5"/>
        <v>-1.3147264274363095E-2</v>
      </c>
      <c r="W27" s="12">
        <f t="shared" si="6"/>
        <v>0.54504466990494482</v>
      </c>
      <c r="X27" s="11">
        <f t="shared" si="6"/>
        <v>0.99991357098606282</v>
      </c>
      <c r="Y27" s="9">
        <f t="shared" si="7"/>
        <v>-1.3147264274363095E-2</v>
      </c>
      <c r="Z27" s="9">
        <f t="shared" si="8"/>
        <v>-0.49991357098606282</v>
      </c>
      <c r="AA27" s="9">
        <v>0</v>
      </c>
      <c r="AB27" s="9">
        <f t="shared" si="9"/>
        <v>-1.3147264274363095E-2</v>
      </c>
      <c r="AC27" s="9">
        <f t="shared" si="9"/>
        <v>-0.99991357098606282</v>
      </c>
      <c r="AD27" s="9">
        <f t="shared" si="9"/>
        <v>0</v>
      </c>
      <c r="AE27" s="9">
        <f t="shared" si="10"/>
        <v>1</v>
      </c>
      <c r="AF27" s="9">
        <f t="shared" si="11"/>
        <v>0.87550660898220922</v>
      </c>
      <c r="AG27" s="9">
        <f t="shared" si="11"/>
        <v>-0.48256410552145246</v>
      </c>
      <c r="AH27" s="9">
        <f t="shared" si="11"/>
        <v>2.4901037945303489E-2</v>
      </c>
      <c r="AI27" s="9">
        <f t="shared" si="12"/>
        <v>1</v>
      </c>
      <c r="AJ27" s="9">
        <f t="shared" si="13"/>
        <v>-2.4898885773147864E-2</v>
      </c>
      <c r="AK27" s="9">
        <f t="shared" si="14"/>
        <v>3.2738052657284837E-4</v>
      </c>
      <c r="AL27" s="9">
        <f t="shared" si="15"/>
        <v>0.88177533763391158</v>
      </c>
      <c r="AM27" s="9">
        <f t="shared" si="16"/>
        <v>0.88212686601766765</v>
      </c>
      <c r="AN27" s="9">
        <f t="shared" si="47"/>
        <v>-0.4255212791911</v>
      </c>
      <c r="AO27" s="9">
        <f t="shared" si="48"/>
        <v>-0.77262014383544153</v>
      </c>
      <c r="AP27" s="9">
        <f t="shared" si="49"/>
        <v>-1.1728684726933312E-2</v>
      </c>
      <c r="AQ27" s="9">
        <f t="shared" si="61"/>
        <v>0.88212686601766765</v>
      </c>
      <c r="AR27" s="9">
        <f t="shared" si="65"/>
        <v>1.9999065473332245E-2</v>
      </c>
      <c r="AS27" s="9">
        <f t="shared" si="66"/>
        <v>-0.99979956063093545</v>
      </c>
      <c r="AT27" s="9">
        <f t="shared" si="67"/>
        <v>9.3591793532276334E-4</v>
      </c>
      <c r="AU27" s="9">
        <f t="shared" si="68"/>
        <v>1</v>
      </c>
      <c r="AV27" s="9">
        <f t="shared" si="50"/>
        <v>0.85550754350887703</v>
      </c>
      <c r="AW27" s="9">
        <f t="shared" si="51"/>
        <v>0.51723545510948299</v>
      </c>
      <c r="AX27" s="9">
        <f t="shared" si="52"/>
        <v>2.3965120009980724E-2</v>
      </c>
      <c r="AY27" s="9">
        <f t="shared" si="62"/>
        <v>1</v>
      </c>
      <c r="AZ27" s="9">
        <f t="shared" si="53"/>
        <v>1.9252452546775906E-4</v>
      </c>
      <c r="BA27" s="9">
        <f t="shared" si="54"/>
        <v>-0.818774984639139</v>
      </c>
      <c r="BB27" s="9">
        <f t="shared" si="55"/>
        <v>0.57411452469301338</v>
      </c>
      <c r="BC27" s="9">
        <f t="shared" si="39"/>
        <v>1</v>
      </c>
      <c r="BD27" s="9">
        <v>0</v>
      </c>
      <c r="BE27" s="9">
        <f t="shared" si="21"/>
        <v>-0.8191520442889918</v>
      </c>
      <c r="BF27" s="9">
        <f t="shared" si="22"/>
        <v>0.57357643635104605</v>
      </c>
      <c r="BG27" s="9">
        <f t="shared" si="40"/>
        <v>0.99999976561063186</v>
      </c>
      <c r="BH27" s="9">
        <f t="shared" si="23"/>
        <v>6.8467414243371199E-4</v>
      </c>
      <c r="BI27" s="9">
        <f t="shared" si="24"/>
        <v>6.8467419592716352E-4</v>
      </c>
      <c r="BJ27" s="17">
        <f t="shared" si="41"/>
        <v>2.353736506088381</v>
      </c>
      <c r="BK27" s="9">
        <f t="shared" si="25"/>
        <v>1.7310141524910863</v>
      </c>
      <c r="BL27" s="9">
        <f t="shared" si="26"/>
        <v>3.4671349588030531E-2</v>
      </c>
      <c r="BM27" s="9">
        <f t="shared" si="27"/>
        <v>4.8866157955284213E-2</v>
      </c>
      <c r="BN27" s="9">
        <f t="shared" si="56"/>
        <v>1.7320508075688772</v>
      </c>
      <c r="BO27" s="9">
        <f t="shared" si="57"/>
        <v>0.99940148691178066</v>
      </c>
      <c r="BP27" s="9">
        <f t="shared" si="58"/>
        <v>3.4592888843256689E-2</v>
      </c>
      <c r="BQ27" s="9">
        <f t="shared" si="59"/>
        <v>3.459979192816362E-2</v>
      </c>
      <c r="BR27" s="9">
        <f t="shared" si="42"/>
        <v>1.9824220495145883</v>
      </c>
      <c r="BS27" s="9">
        <f t="shared" si="28"/>
        <v>-4.2187081164987994</v>
      </c>
      <c r="BT27">
        <f t="shared" si="43"/>
        <v>1.1796119636642288E-16</v>
      </c>
    </row>
    <row r="28" spans="1:72">
      <c r="A28" s="10">
        <v>35</v>
      </c>
      <c r="B28" s="9">
        <f t="shared" si="63"/>
        <v>0.6108652381980153</v>
      </c>
      <c r="C28" s="28">
        <v>35</v>
      </c>
      <c r="D28" s="9">
        <f t="shared" si="64"/>
        <v>0.6108652381980153</v>
      </c>
      <c r="E28" s="25">
        <f t="shared" si="60"/>
        <v>61.9</v>
      </c>
      <c r="F28" s="9">
        <f t="shared" si="60"/>
        <v>1.0803588069844898</v>
      </c>
      <c r="G28" s="8">
        <v>-7</v>
      </c>
      <c r="H28" s="8">
        <f t="shared" si="0"/>
        <v>-1.75</v>
      </c>
      <c r="I28" s="9">
        <f t="shared" si="1"/>
        <v>-3.0543261909900768E-2</v>
      </c>
      <c r="J28" s="9">
        <v>0</v>
      </c>
      <c r="K28" s="9">
        <v>0.5</v>
      </c>
      <c r="L28" s="9">
        <v>0</v>
      </c>
      <c r="M28" s="9">
        <f t="shared" si="2"/>
        <v>0.91227599008430083</v>
      </c>
      <c r="N28" s="9">
        <f t="shared" si="3"/>
        <v>0.31978833324867112</v>
      </c>
      <c r="O28" s="9">
        <f t="shared" si="29"/>
        <v>0.87437956738964884</v>
      </c>
      <c r="P28" s="9">
        <f t="shared" si="30"/>
        <v>1.5246171522500351E-2</v>
      </c>
      <c r="Q28" s="9">
        <f t="shared" si="31"/>
        <v>2.1773789470307253E-2</v>
      </c>
      <c r="R28" s="9">
        <f t="shared" si="44"/>
        <v>0.99952590209210279</v>
      </c>
      <c r="S28" s="9">
        <f t="shared" si="45"/>
        <v>-0.82368632987202506</v>
      </c>
      <c r="T28" s="9">
        <f t="shared" si="46"/>
        <v>-1.3134081973745382E-2</v>
      </c>
      <c r="U28" s="9">
        <f t="shared" si="4"/>
        <v>0.83972536748396731</v>
      </c>
      <c r="V28" s="11">
        <f t="shared" si="5"/>
        <v>-1.5648344419361131E-2</v>
      </c>
      <c r="W28" s="12">
        <f t="shared" si="6"/>
        <v>0.54301133248203581</v>
      </c>
      <c r="X28" s="11">
        <f t="shared" si="6"/>
        <v>0.99987755716234228</v>
      </c>
      <c r="Y28" s="9">
        <f t="shared" si="7"/>
        <v>-1.5648344419361131E-2</v>
      </c>
      <c r="Z28" s="9">
        <f t="shared" si="8"/>
        <v>-0.49987755716234228</v>
      </c>
      <c r="AA28" s="9">
        <v>0</v>
      </c>
      <c r="AB28" s="9">
        <f t="shared" si="9"/>
        <v>-1.5648344419361131E-2</v>
      </c>
      <c r="AC28" s="9">
        <f t="shared" si="9"/>
        <v>-0.99987755716234228</v>
      </c>
      <c r="AD28" s="9">
        <f t="shared" si="9"/>
        <v>0</v>
      </c>
      <c r="AE28" s="9">
        <f t="shared" si="10"/>
        <v>1</v>
      </c>
      <c r="AF28" s="9">
        <f t="shared" si="11"/>
        <v>0.87437956738964884</v>
      </c>
      <c r="AG28" s="9">
        <f t="shared" si="11"/>
        <v>-0.48475382847749965</v>
      </c>
      <c r="AH28" s="9">
        <f t="shared" si="11"/>
        <v>2.1773789470307253E-2</v>
      </c>
      <c r="AI28" s="9">
        <f t="shared" si="12"/>
        <v>0.99999999999999989</v>
      </c>
      <c r="AJ28" s="9">
        <f t="shared" si="13"/>
        <v>-2.1771123425737948E-2</v>
      </c>
      <c r="AK28" s="9">
        <f t="shared" si="14"/>
        <v>3.4072375694602666E-4</v>
      </c>
      <c r="AL28" s="9">
        <f t="shared" si="15"/>
        <v>0.88185810074084747</v>
      </c>
      <c r="AM28" s="9">
        <f t="shared" si="16"/>
        <v>0.88212686601766754</v>
      </c>
      <c r="AN28" s="9">
        <f t="shared" si="47"/>
        <v>-0.42749150935537367</v>
      </c>
      <c r="AO28" s="9">
        <f t="shared" si="48"/>
        <v>-0.77155274448284372</v>
      </c>
      <c r="AP28" s="9">
        <f t="shared" si="49"/>
        <v>-1.0255713539684805E-2</v>
      </c>
      <c r="AQ28" s="9">
        <f t="shared" si="61"/>
        <v>0.88212686601766754</v>
      </c>
      <c r="AR28" s="9">
        <f t="shared" si="65"/>
        <v>1.7501277125190395E-2</v>
      </c>
      <c r="AS28" s="9">
        <f t="shared" si="66"/>
        <v>-0.99984650599740732</v>
      </c>
      <c r="AT28" s="9">
        <f t="shared" si="67"/>
        <v>8.1837874107757586E-4</v>
      </c>
      <c r="AU28" s="9">
        <f t="shared" si="68"/>
        <v>1</v>
      </c>
      <c r="AV28" s="9">
        <f t="shared" si="50"/>
        <v>0.8568782902644585</v>
      </c>
      <c r="AW28" s="9">
        <f t="shared" si="51"/>
        <v>0.51509267751990762</v>
      </c>
      <c r="AX28" s="9">
        <f t="shared" si="52"/>
        <v>2.0955410729229677E-2</v>
      </c>
      <c r="AY28" s="9">
        <f t="shared" si="62"/>
        <v>1</v>
      </c>
      <c r="AZ28" s="9">
        <f t="shared" si="53"/>
        <v>1.8018939245277588E-4</v>
      </c>
      <c r="BA28" s="9">
        <f t="shared" si="54"/>
        <v>-0.8188047639982301</v>
      </c>
      <c r="BB28" s="9">
        <f t="shared" si="55"/>
        <v>0.5740720564402918</v>
      </c>
      <c r="BC28" s="9">
        <f t="shared" si="39"/>
        <v>1</v>
      </c>
      <c r="BD28" s="9">
        <v>0</v>
      </c>
      <c r="BE28" s="9">
        <f t="shared" si="21"/>
        <v>-0.8191520442889918</v>
      </c>
      <c r="BF28" s="9">
        <f t="shared" si="22"/>
        <v>0.57357643635104605</v>
      </c>
      <c r="BG28" s="9">
        <f t="shared" si="40"/>
        <v>0.99999980064445482</v>
      </c>
      <c r="BH28" s="9">
        <f t="shared" si="23"/>
        <v>6.3143570584805997E-4</v>
      </c>
      <c r="BI28" s="9">
        <f t="shared" si="24"/>
        <v>6.3143574780813319E-4</v>
      </c>
      <c r="BJ28" s="17">
        <f t="shared" si="41"/>
        <v>2.1707162029855831</v>
      </c>
      <c r="BK28" s="9">
        <f t="shared" si="25"/>
        <v>1.7312578576541073</v>
      </c>
      <c r="BL28" s="9">
        <f t="shared" si="26"/>
        <v>3.0338849042407967E-2</v>
      </c>
      <c r="BM28" s="9">
        <f t="shared" si="27"/>
        <v>4.2729200199536931E-2</v>
      </c>
      <c r="BN28" s="9">
        <f t="shared" si="56"/>
        <v>1.7320508075688772</v>
      </c>
      <c r="BO28" s="9">
        <f t="shared" si="57"/>
        <v>0.99954219015325374</v>
      </c>
      <c r="BP28" s="9">
        <f t="shared" si="58"/>
        <v>3.0255744969124719E-2</v>
      </c>
      <c r="BQ28" s="9">
        <f t="shared" si="59"/>
        <v>3.0260362940786111E-2</v>
      </c>
      <c r="BR28" s="9">
        <f t="shared" si="42"/>
        <v>1.7337910830411283</v>
      </c>
      <c r="BS28" s="9">
        <f t="shared" si="28"/>
        <v>-3.8901400701292133</v>
      </c>
      <c r="BT28">
        <f t="shared" si="43"/>
        <v>9.7144514654701197E-17</v>
      </c>
    </row>
    <row r="29" spans="1:72">
      <c r="A29" s="8">
        <v>35</v>
      </c>
      <c r="B29" s="9">
        <f t="shared" si="63"/>
        <v>0.6108652381980153</v>
      </c>
      <c r="C29" s="28">
        <v>35</v>
      </c>
      <c r="D29" s="9">
        <f t="shared" si="64"/>
        <v>0.6108652381980153</v>
      </c>
      <c r="E29" s="25">
        <f t="shared" si="60"/>
        <v>61.9</v>
      </c>
      <c r="F29" s="9">
        <f t="shared" si="60"/>
        <v>1.0803588069844898</v>
      </c>
      <c r="G29" s="8">
        <v>-6</v>
      </c>
      <c r="H29" s="8">
        <f t="shared" si="0"/>
        <v>-1.5</v>
      </c>
      <c r="I29" s="9">
        <f t="shared" si="1"/>
        <v>-2.6179938779914941E-2</v>
      </c>
      <c r="J29" s="9">
        <v>0</v>
      </c>
      <c r="K29" s="9">
        <v>0.5</v>
      </c>
      <c r="L29" s="9">
        <v>0</v>
      </c>
      <c r="M29" s="9">
        <f t="shared" si="2"/>
        <v>0.91227599008430083</v>
      </c>
      <c r="N29" s="9">
        <f t="shared" si="3"/>
        <v>0.31978833324867112</v>
      </c>
      <c r="O29" s="9">
        <f t="shared" si="29"/>
        <v>0.87323587887051646</v>
      </c>
      <c r="P29" s="9">
        <f t="shared" si="30"/>
        <v>1.3059290048327649E-2</v>
      </c>
      <c r="Q29" s="9">
        <f t="shared" si="31"/>
        <v>1.8650599051986294E-2</v>
      </c>
      <c r="R29" s="9">
        <f t="shared" si="44"/>
        <v>0.99965215515500205</v>
      </c>
      <c r="S29" s="9">
        <f t="shared" si="45"/>
        <v>-0.82260894811017393</v>
      </c>
      <c r="T29" s="9">
        <f t="shared" si="46"/>
        <v>-1.5259062758390979E-2</v>
      </c>
      <c r="U29" s="9">
        <f t="shared" si="4"/>
        <v>0.8410444922264424</v>
      </c>
      <c r="V29" s="11">
        <f t="shared" si="5"/>
        <v>-1.8149304267163231E-2</v>
      </c>
      <c r="W29" s="12">
        <f t="shared" si="6"/>
        <v>0.54096595280624238</v>
      </c>
      <c r="X29" s="11">
        <f t="shared" si="6"/>
        <v>0.99983528781225661</v>
      </c>
      <c r="Y29" s="9">
        <f t="shared" si="7"/>
        <v>-1.8149304267163231E-2</v>
      </c>
      <c r="Z29" s="9">
        <f t="shared" si="8"/>
        <v>-0.49983528781225661</v>
      </c>
      <c r="AA29" s="9">
        <v>0</v>
      </c>
      <c r="AB29" s="9">
        <f t="shared" si="9"/>
        <v>-1.8149304267163231E-2</v>
      </c>
      <c r="AC29" s="9">
        <f t="shared" si="9"/>
        <v>-0.99983528781225661</v>
      </c>
      <c r="AD29" s="9">
        <f t="shared" si="9"/>
        <v>0</v>
      </c>
      <c r="AE29" s="9">
        <f t="shared" si="10"/>
        <v>1</v>
      </c>
      <c r="AF29" s="9">
        <f t="shared" si="11"/>
        <v>0.87323587887051646</v>
      </c>
      <c r="AG29" s="9">
        <f t="shared" si="11"/>
        <v>-0.48694070995167238</v>
      </c>
      <c r="AH29" s="9">
        <f t="shared" si="11"/>
        <v>1.8650599051986294E-2</v>
      </c>
      <c r="AI29" s="9">
        <f t="shared" si="12"/>
        <v>1</v>
      </c>
      <c r="AJ29" s="9">
        <f t="shared" si="13"/>
        <v>-1.8647527071013716E-2</v>
      </c>
      <c r="AK29" s="9">
        <f t="shared" si="14"/>
        <v>3.3849539695936535E-4</v>
      </c>
      <c r="AL29" s="9">
        <f t="shared" si="15"/>
        <v>0.88192968138347305</v>
      </c>
      <c r="AM29" s="9">
        <f t="shared" si="16"/>
        <v>0.88212686601766765</v>
      </c>
      <c r="AN29" s="9">
        <f t="shared" si="47"/>
        <v>-0.42945377832225018</v>
      </c>
      <c r="AO29" s="9">
        <f t="shared" si="48"/>
        <v>-0.77048042797560412</v>
      </c>
      <c r="AP29" s="9">
        <f t="shared" si="49"/>
        <v>-8.784653745345013E-3</v>
      </c>
      <c r="AQ29" s="9">
        <f t="shared" si="61"/>
        <v>0.88212686601766765</v>
      </c>
      <c r="AR29" s="9">
        <f t="shared" si="65"/>
        <v>1.5002981195418652E-2</v>
      </c>
      <c r="AS29" s="9">
        <f t="shared" si="66"/>
        <v>-0.99988720322112656</v>
      </c>
      <c r="AT29" s="9">
        <f t="shared" si="67"/>
        <v>7.0099207091726436E-4</v>
      </c>
      <c r="AU29" s="9">
        <f t="shared" si="68"/>
        <v>1</v>
      </c>
      <c r="AV29" s="9">
        <f t="shared" si="50"/>
        <v>0.85823289767509781</v>
      </c>
      <c r="AW29" s="9">
        <f t="shared" si="51"/>
        <v>0.51294649326945418</v>
      </c>
      <c r="AX29" s="9">
        <f t="shared" si="52"/>
        <v>1.7949606981069031E-2</v>
      </c>
      <c r="AY29" s="9">
        <f t="shared" si="62"/>
        <v>1</v>
      </c>
      <c r="AZ29" s="9">
        <f t="shared" si="53"/>
        <v>1.6472966159009235E-4</v>
      </c>
      <c r="BA29" s="9">
        <f t="shared" si="54"/>
        <v>-0.81883955013622844</v>
      </c>
      <c r="BB29" s="9">
        <f t="shared" si="55"/>
        <v>0.57402244206723962</v>
      </c>
      <c r="BC29" s="9">
        <f t="shared" si="39"/>
        <v>0.99999999999999989</v>
      </c>
      <c r="BD29" s="9">
        <v>0</v>
      </c>
      <c r="BE29" s="9">
        <f t="shared" si="21"/>
        <v>-0.8191520442889918</v>
      </c>
      <c r="BF29" s="9">
        <f t="shared" si="22"/>
        <v>0.57357643635104605</v>
      </c>
      <c r="BG29" s="9">
        <f t="shared" si="40"/>
        <v>0.99999983814522209</v>
      </c>
      <c r="BH29" s="9">
        <f t="shared" si="23"/>
        <v>5.6895476940264336E-4</v>
      </c>
      <c r="BI29" s="9">
        <f t="shared" si="24"/>
        <v>5.6895480009866136E-4</v>
      </c>
      <c r="BJ29" s="17">
        <f t="shared" si="41"/>
        <v>1.9559225267617639</v>
      </c>
      <c r="BK29" s="9">
        <f t="shared" si="25"/>
        <v>1.7314687765456143</v>
      </c>
      <c r="BL29" s="9">
        <f t="shared" si="26"/>
        <v>2.6005783317781805E-2</v>
      </c>
      <c r="BM29" s="9">
        <f t="shared" si="27"/>
        <v>3.6600206033055326E-2</v>
      </c>
      <c r="BN29" s="9">
        <f t="shared" si="56"/>
        <v>1.7320508075688772</v>
      </c>
      <c r="BO29" s="9">
        <f t="shared" si="57"/>
        <v>0.9996639642320424</v>
      </c>
      <c r="BP29" s="9">
        <f t="shared" si="58"/>
        <v>2.5922164567757006E-2</v>
      </c>
      <c r="BQ29" s="9">
        <f t="shared" si="59"/>
        <v>2.5925068549590011E-2</v>
      </c>
      <c r="BR29" s="9">
        <f t="shared" si="42"/>
        <v>1.4853970114788542</v>
      </c>
      <c r="BS29" s="9">
        <f t="shared" si="28"/>
        <v>-3.5047172450749997</v>
      </c>
      <c r="BT29">
        <f t="shared" si="43"/>
        <v>0</v>
      </c>
    </row>
    <row r="30" spans="1:72">
      <c r="A30" s="10">
        <v>35</v>
      </c>
      <c r="B30" s="9">
        <f t="shared" si="63"/>
        <v>0.6108652381980153</v>
      </c>
      <c r="C30" s="28">
        <v>35</v>
      </c>
      <c r="D30" s="9">
        <f t="shared" si="64"/>
        <v>0.6108652381980153</v>
      </c>
      <c r="E30" s="25">
        <f t="shared" si="60"/>
        <v>61.9</v>
      </c>
      <c r="F30" s="9">
        <f t="shared" si="60"/>
        <v>1.0803588069844898</v>
      </c>
      <c r="G30" s="8">
        <v>-5</v>
      </c>
      <c r="H30" s="8">
        <f t="shared" si="0"/>
        <v>-1.25</v>
      </c>
      <c r="I30" s="9">
        <f t="shared" si="1"/>
        <v>-2.1816615649929118E-2</v>
      </c>
      <c r="J30" s="9">
        <v>0</v>
      </c>
      <c r="K30" s="9">
        <v>0.5</v>
      </c>
      <c r="L30" s="9">
        <v>0</v>
      </c>
      <c r="M30" s="9">
        <f t="shared" si="2"/>
        <v>0.91227599008430083</v>
      </c>
      <c r="N30" s="9">
        <f t="shared" si="3"/>
        <v>0.31978833324867112</v>
      </c>
      <c r="O30" s="9">
        <f t="shared" si="29"/>
        <v>0.87207556519899276</v>
      </c>
      <c r="P30" s="9">
        <f t="shared" si="30"/>
        <v>1.0875291691100381E-2</v>
      </c>
      <c r="Q30" s="9">
        <f t="shared" si="31"/>
        <v>1.5531526151384117E-2</v>
      </c>
      <c r="R30" s="9">
        <f t="shared" si="44"/>
        <v>0.99975877169540883</v>
      </c>
      <c r="S30" s="9">
        <f t="shared" si="45"/>
        <v>-0.82151590505971595</v>
      </c>
      <c r="T30" s="9">
        <f t="shared" si="46"/>
        <v>-1.7390788028418397E-2</v>
      </c>
      <c r="U30" s="9">
        <f t="shared" si="4"/>
        <v>0.84236431694841907</v>
      </c>
      <c r="V30" s="11">
        <f t="shared" si="5"/>
        <v>-2.0650191183286214E-2</v>
      </c>
      <c r="W30" s="12">
        <f t="shared" si="6"/>
        <v>0.53890848715901973</v>
      </c>
      <c r="X30" s="11">
        <f t="shared" si="6"/>
        <v>0.99978676206683881</v>
      </c>
      <c r="Y30" s="9">
        <f t="shared" si="7"/>
        <v>-2.0650191183286214E-2</v>
      </c>
      <c r="Z30" s="9">
        <f t="shared" si="8"/>
        <v>-0.49978676206683881</v>
      </c>
      <c r="AA30" s="9">
        <v>0</v>
      </c>
      <c r="AB30" s="9">
        <f t="shared" si="9"/>
        <v>-2.0650191183286214E-2</v>
      </c>
      <c r="AC30" s="9">
        <f t="shared" si="9"/>
        <v>-0.99978676206683881</v>
      </c>
      <c r="AD30" s="9">
        <f t="shared" si="9"/>
        <v>0</v>
      </c>
      <c r="AE30" s="9">
        <f t="shared" si="10"/>
        <v>1</v>
      </c>
      <c r="AF30" s="9">
        <f t="shared" si="11"/>
        <v>0.87207556519899276</v>
      </c>
      <c r="AG30" s="9">
        <f t="shared" si="11"/>
        <v>-0.48912470830889965</v>
      </c>
      <c r="AH30" s="9">
        <f t="shared" si="11"/>
        <v>1.5531526151384117E-2</v>
      </c>
      <c r="AI30" s="9">
        <f t="shared" si="12"/>
        <v>1</v>
      </c>
      <c r="AJ30" s="9">
        <f t="shared" si="13"/>
        <v>-1.5528214240848758E-2</v>
      </c>
      <c r="AK30" s="9">
        <f t="shared" si="14"/>
        <v>3.2072898439429155E-4</v>
      </c>
      <c r="AL30" s="9">
        <f t="shared" si="15"/>
        <v>0.88199012434695723</v>
      </c>
      <c r="AM30" s="9">
        <f t="shared" si="16"/>
        <v>0.88212686601766765</v>
      </c>
      <c r="AN30" s="9">
        <f t="shared" si="47"/>
        <v>-0.43140814371314418</v>
      </c>
      <c r="AO30" s="9">
        <f t="shared" si="48"/>
        <v>-0.76940321305536863</v>
      </c>
      <c r="AP30" s="9">
        <f t="shared" si="49"/>
        <v>-7.3155333507719002E-3</v>
      </c>
      <c r="AQ30" s="9">
        <f t="shared" si="61"/>
        <v>0.88212686601766765</v>
      </c>
      <c r="AR30" s="9">
        <f t="shared" si="65"/>
        <v>1.2504132001456447E-2</v>
      </c>
      <c r="AS30" s="9">
        <f t="shared" si="66"/>
        <v>-0.99992164988411258</v>
      </c>
      <c r="AT30" s="9">
        <f t="shared" si="67"/>
        <v>5.8376015971480823E-4</v>
      </c>
      <c r="AU30" s="9">
        <f t="shared" si="68"/>
        <v>0.99999999999999978</v>
      </c>
      <c r="AV30" s="9">
        <f t="shared" si="50"/>
        <v>0.85957143319753637</v>
      </c>
      <c r="AW30" s="9">
        <f t="shared" si="51"/>
        <v>0.51079694157521294</v>
      </c>
      <c r="AX30" s="9">
        <f t="shared" si="52"/>
        <v>1.4947765991669309E-2</v>
      </c>
      <c r="AY30" s="9">
        <f t="shared" si="62"/>
        <v>1</v>
      </c>
      <c r="AZ30" s="9">
        <f t="shared" si="53"/>
        <v>1.4603149035457251E-4</v>
      </c>
      <c r="BA30" s="9">
        <f t="shared" si="54"/>
        <v>-0.81887931926550772</v>
      </c>
      <c r="BB30" s="9">
        <f t="shared" si="55"/>
        <v>0.57396571252476591</v>
      </c>
      <c r="BC30" s="9">
        <f t="shared" si="39"/>
        <v>0.99999999999999989</v>
      </c>
      <c r="BD30" s="9">
        <v>0</v>
      </c>
      <c r="BE30" s="9">
        <f t="shared" si="21"/>
        <v>-0.8191520442889918</v>
      </c>
      <c r="BF30" s="9">
        <f t="shared" si="22"/>
        <v>0.57357643635104605</v>
      </c>
      <c r="BG30" s="9">
        <f t="shared" si="40"/>
        <v>0.9999998763799629</v>
      </c>
      <c r="BH30" s="9">
        <f t="shared" si="23"/>
        <v>4.9723239925657096E-4</v>
      </c>
      <c r="BI30" s="9">
        <f t="shared" si="24"/>
        <v>4.9723241974586785E-4</v>
      </c>
      <c r="BJ30" s="17">
        <f t="shared" si="41"/>
        <v>1.7093591453109387</v>
      </c>
      <c r="BK30" s="9">
        <f t="shared" si="25"/>
        <v>1.731646998396529</v>
      </c>
      <c r="BL30" s="9">
        <f t="shared" si="26"/>
        <v>2.167223326631329E-2</v>
      </c>
      <c r="BM30" s="9">
        <f t="shared" si="27"/>
        <v>3.0479292143053428E-2</v>
      </c>
      <c r="BN30" s="9">
        <f t="shared" si="56"/>
        <v>1.7320508075688772</v>
      </c>
      <c r="BO30" s="9">
        <f t="shared" si="57"/>
        <v>0.99976686066564358</v>
      </c>
      <c r="BP30" s="9">
        <f t="shared" si="58"/>
        <v>2.1592228110216397E-2</v>
      </c>
      <c r="BQ30" s="9">
        <f t="shared" si="59"/>
        <v>2.1593906265944714E-2</v>
      </c>
      <c r="BR30" s="9">
        <f t="shared" si="42"/>
        <v>1.2372396922397351</v>
      </c>
      <c r="BS30" s="9">
        <f t="shared" si="28"/>
        <v>-3.0624738624635839</v>
      </c>
      <c r="BT30">
        <f t="shared" si="43"/>
        <v>1.0755285551056204E-16</v>
      </c>
    </row>
    <row r="31" spans="1:72">
      <c r="A31" s="8">
        <v>35</v>
      </c>
      <c r="B31" s="9">
        <f t="shared" si="63"/>
        <v>0.6108652381980153</v>
      </c>
      <c r="C31" s="28">
        <v>35</v>
      </c>
      <c r="D31" s="9">
        <f t="shared" si="64"/>
        <v>0.6108652381980153</v>
      </c>
      <c r="E31" s="25">
        <f t="shared" si="60"/>
        <v>61.9</v>
      </c>
      <c r="F31" s="9">
        <f t="shared" si="60"/>
        <v>1.0803588069844898</v>
      </c>
      <c r="G31" s="8">
        <v>-4</v>
      </c>
      <c r="H31" s="8">
        <f t="shared" si="0"/>
        <v>-1</v>
      </c>
      <c r="I31" s="9">
        <f t="shared" si="1"/>
        <v>-1.7453292519943295E-2</v>
      </c>
      <c r="J31" s="9">
        <v>0</v>
      </c>
      <c r="K31" s="9">
        <v>0.5</v>
      </c>
      <c r="L31" s="9">
        <v>0</v>
      </c>
      <c r="M31" s="9">
        <f t="shared" si="2"/>
        <v>0.91227599008430083</v>
      </c>
      <c r="N31" s="9">
        <f t="shared" si="3"/>
        <v>0.31978833324867112</v>
      </c>
      <c r="O31" s="9">
        <f t="shared" si="29"/>
        <v>0.87089864846577758</v>
      </c>
      <c r="P31" s="9">
        <f t="shared" si="30"/>
        <v>8.6942180309991512E-3</v>
      </c>
      <c r="Q31" s="9">
        <f t="shared" si="31"/>
        <v>1.2416630151152824E-2</v>
      </c>
      <c r="R31" s="9">
        <f t="shared" si="44"/>
        <v>0.99984582729568949</v>
      </c>
      <c r="S31" s="9">
        <f t="shared" si="45"/>
        <v>-0.8204072215306154</v>
      </c>
      <c r="T31" s="9">
        <f t="shared" si="46"/>
        <v>-1.9529179146323683E-2</v>
      </c>
      <c r="U31" s="9">
        <f t="shared" si="4"/>
        <v>0.84368477780662476</v>
      </c>
      <c r="V31" s="11">
        <f t="shared" si="5"/>
        <v>-2.315105237258111E-2</v>
      </c>
      <c r="W31" s="12">
        <f t="shared" si="6"/>
        <v>0.53683889175187949</v>
      </c>
      <c r="X31" s="11">
        <f t="shared" si="6"/>
        <v>0.99973197846925055</v>
      </c>
      <c r="Y31" s="9">
        <f t="shared" si="7"/>
        <v>-2.315105237258111E-2</v>
      </c>
      <c r="Z31" s="9">
        <f t="shared" si="8"/>
        <v>-0.49973197846925055</v>
      </c>
      <c r="AA31" s="9">
        <v>0</v>
      </c>
      <c r="AB31" s="9">
        <f t="shared" si="9"/>
        <v>-2.315105237258111E-2</v>
      </c>
      <c r="AC31" s="9">
        <f t="shared" si="9"/>
        <v>-0.99973197846925055</v>
      </c>
      <c r="AD31" s="9">
        <f t="shared" si="9"/>
        <v>0</v>
      </c>
      <c r="AE31" s="9">
        <f t="shared" si="10"/>
        <v>1</v>
      </c>
      <c r="AF31" s="9">
        <f t="shared" si="11"/>
        <v>0.87089864846577758</v>
      </c>
      <c r="AG31" s="9">
        <f t="shared" si="11"/>
        <v>-0.49130578196900088</v>
      </c>
      <c r="AH31" s="9">
        <f t="shared" si="11"/>
        <v>1.2416630151152824E-2</v>
      </c>
      <c r="AI31" s="9">
        <f t="shared" si="12"/>
        <v>1</v>
      </c>
      <c r="AJ31" s="9">
        <f t="shared" si="13"/>
        <v>-1.2413302226932963E-2</v>
      </c>
      <c r="AK31" s="9">
        <f t="shared" si="14"/>
        <v>2.8745805492030874E-4</v>
      </c>
      <c r="AL31" s="9">
        <f t="shared" si="15"/>
        <v>0.88203947476620437</v>
      </c>
      <c r="AM31" s="9">
        <f t="shared" si="16"/>
        <v>0.88212686601766765</v>
      </c>
      <c r="AN31" s="9">
        <f t="shared" si="47"/>
        <v>-0.43335466313788873</v>
      </c>
      <c r="AO31" s="9">
        <f t="shared" si="48"/>
        <v>-0.76832111785005797</v>
      </c>
      <c r="AP31" s="9">
        <f t="shared" si="49"/>
        <v>-5.8483803259001413E-3</v>
      </c>
      <c r="AQ31" s="9">
        <f t="shared" si="61"/>
        <v>0.88212686601766754</v>
      </c>
      <c r="AR31" s="9">
        <f t="shared" si="65"/>
        <v>1.0004684030372968E-2</v>
      </c>
      <c r="AS31" s="9">
        <f t="shared" si="66"/>
        <v>-0.99994984299330714</v>
      </c>
      <c r="AT31" s="9">
        <f t="shared" si="67"/>
        <v>4.6668523939682148E-4</v>
      </c>
      <c r="AU31" s="9">
        <f t="shared" si="68"/>
        <v>1</v>
      </c>
      <c r="AV31" s="9">
        <f t="shared" si="50"/>
        <v>0.86089396443540456</v>
      </c>
      <c r="AW31" s="9">
        <f t="shared" si="51"/>
        <v>0.50864406102430626</v>
      </c>
      <c r="AX31" s="9">
        <f t="shared" si="52"/>
        <v>1.1949944911756003E-2</v>
      </c>
      <c r="AY31" s="9">
        <f t="shared" si="62"/>
        <v>1</v>
      </c>
      <c r="AZ31" s="9">
        <f t="shared" si="53"/>
        <v>1.2398133134585917E-4</v>
      </c>
      <c r="BA31" s="9">
        <f t="shared" si="54"/>
        <v>-0.81892404712873879</v>
      </c>
      <c r="BB31" s="9">
        <f t="shared" si="55"/>
        <v>0.57390189898877009</v>
      </c>
      <c r="BC31" s="9">
        <f t="shared" si="39"/>
        <v>0.99999999999999989</v>
      </c>
      <c r="BD31" s="9">
        <v>0</v>
      </c>
      <c r="BE31" s="9">
        <f t="shared" si="21"/>
        <v>-0.8191520442889918</v>
      </c>
      <c r="BF31" s="9">
        <f t="shared" si="22"/>
        <v>0.57357643635104605</v>
      </c>
      <c r="BG31" s="9">
        <f t="shared" si="40"/>
        <v>0.99999991335999794</v>
      </c>
      <c r="BH31" s="9">
        <f t="shared" si="23"/>
        <v>4.1626913958841953E-4</v>
      </c>
      <c r="BI31" s="9">
        <f t="shared" si="24"/>
        <v>4.1626915161027298E-4</v>
      </c>
      <c r="BJ31" s="17">
        <f t="shared" si="41"/>
        <v>1.4310279317256025</v>
      </c>
      <c r="BK31" s="9">
        <f t="shared" si="25"/>
        <v>1.7317926129011822</v>
      </c>
      <c r="BL31" s="9">
        <f t="shared" si="26"/>
        <v>1.7338279055305383E-2</v>
      </c>
      <c r="BM31" s="9">
        <f t="shared" si="27"/>
        <v>2.4366575062908825E-2</v>
      </c>
      <c r="BN31" s="9">
        <f t="shared" si="56"/>
        <v>1.7320508075688772</v>
      </c>
      <c r="BO31" s="9">
        <f t="shared" si="57"/>
        <v>0.99985093123910296</v>
      </c>
      <c r="BP31" s="9">
        <f t="shared" si="58"/>
        <v>1.7266015762145665E-2</v>
      </c>
      <c r="BQ31" s="9">
        <f t="shared" si="59"/>
        <v>1.7266873754497588E-2</v>
      </c>
      <c r="BR31" s="9">
        <f t="shared" si="42"/>
        <v>0.98931899151792169</v>
      </c>
      <c r="BS31" s="9">
        <f t="shared" si="28"/>
        <v>-2.5634420356987953</v>
      </c>
      <c r="BT31">
        <f t="shared" si="43"/>
        <v>6.7654215563095477E-17</v>
      </c>
    </row>
    <row r="32" spans="1:72">
      <c r="A32" s="10">
        <v>35</v>
      </c>
      <c r="B32" s="9">
        <f t="shared" si="63"/>
        <v>0.6108652381980153</v>
      </c>
      <c r="C32" s="28">
        <v>35</v>
      </c>
      <c r="D32" s="9">
        <f t="shared" si="64"/>
        <v>0.6108652381980153</v>
      </c>
      <c r="E32" s="25">
        <f t="shared" si="60"/>
        <v>61.9</v>
      </c>
      <c r="F32" s="9">
        <f t="shared" si="60"/>
        <v>1.0803588069844898</v>
      </c>
      <c r="G32" s="8">
        <v>-3</v>
      </c>
      <c r="H32" s="8">
        <f t="shared" si="0"/>
        <v>-0.75</v>
      </c>
      <c r="I32" s="9">
        <f t="shared" si="1"/>
        <v>-1.3089969389957471E-2</v>
      </c>
      <c r="J32" s="9">
        <v>0</v>
      </c>
      <c r="K32" s="9">
        <v>0.5</v>
      </c>
      <c r="L32" s="9">
        <v>0</v>
      </c>
      <c r="M32" s="9">
        <f t="shared" si="2"/>
        <v>0.91227599008430083</v>
      </c>
      <c r="N32" s="9">
        <f t="shared" si="3"/>
        <v>0.31978833324867112</v>
      </c>
      <c r="O32" s="9">
        <f t="shared" si="29"/>
        <v>0.86970515107766899</v>
      </c>
      <c r="P32" s="9">
        <f t="shared" si="30"/>
        <v>6.5161105925223561E-3</v>
      </c>
      <c r="Q32" s="9">
        <f t="shared" si="31"/>
        <v>9.3059703544220163E-3</v>
      </c>
      <c r="R32" s="9">
        <f t="shared" si="44"/>
        <v>0.99991339891576259</v>
      </c>
      <c r="S32" s="9">
        <f t="shared" si="45"/>
        <v>-0.81928291863060843</v>
      </c>
      <c r="T32" s="9">
        <f t="shared" si="46"/>
        <v>-2.1674156854883886E-2</v>
      </c>
      <c r="U32" s="9">
        <f t="shared" si="4"/>
        <v>0.8450058104448197</v>
      </c>
      <c r="V32" s="11">
        <f t="shared" si="5"/>
        <v>-2.565193488021315E-2</v>
      </c>
      <c r="W32" s="12">
        <f t="shared" si="6"/>
        <v>0.53475712273376352</v>
      </c>
      <c r="X32" s="11">
        <f t="shared" si="6"/>
        <v>0.99967093497655579</v>
      </c>
      <c r="Y32" s="9">
        <f t="shared" si="7"/>
        <v>-2.565193488021315E-2</v>
      </c>
      <c r="Z32" s="9">
        <f t="shared" si="8"/>
        <v>-0.49967093497655579</v>
      </c>
      <c r="AA32" s="9">
        <v>0</v>
      </c>
      <c r="AB32" s="9">
        <f t="shared" si="9"/>
        <v>-2.565193488021315E-2</v>
      </c>
      <c r="AC32" s="9">
        <f t="shared" si="9"/>
        <v>-0.99967093497655579</v>
      </c>
      <c r="AD32" s="9">
        <f t="shared" si="9"/>
        <v>0</v>
      </c>
      <c r="AE32" s="9">
        <f t="shared" si="10"/>
        <v>1</v>
      </c>
      <c r="AF32" s="9">
        <f t="shared" si="11"/>
        <v>0.86970515107766899</v>
      </c>
      <c r="AG32" s="9">
        <f t="shared" si="11"/>
        <v>-0.49348388940747767</v>
      </c>
      <c r="AH32" s="9">
        <f t="shared" si="11"/>
        <v>9.3059703544220163E-3</v>
      </c>
      <c r="AI32" s="9">
        <f t="shared" si="12"/>
        <v>1</v>
      </c>
      <c r="AJ32" s="9">
        <f t="shared" si="13"/>
        <v>-9.3029080850691673E-3</v>
      </c>
      <c r="AK32" s="9">
        <f t="shared" si="14"/>
        <v>2.3871614552882766E-4</v>
      </c>
      <c r="AL32" s="9">
        <f t="shared" si="15"/>
        <v>0.88207777812725496</v>
      </c>
      <c r="AM32" s="9">
        <f t="shared" si="16"/>
        <v>0.88212686601766765</v>
      </c>
      <c r="AN32" s="9">
        <f t="shared" si="47"/>
        <v>-0.43529339419551732</v>
      </c>
      <c r="AO32" s="9">
        <f t="shared" si="48"/>
        <v>-0.76723415987526844</v>
      </c>
      <c r="AP32" s="9">
        <f t="shared" si="49"/>
        <v>-4.3832226032083756E-3</v>
      </c>
      <c r="AQ32" s="9">
        <f t="shared" si="61"/>
        <v>0.88212686601766777</v>
      </c>
      <c r="AR32" s="9">
        <f t="shared" si="65"/>
        <v>7.5045919378890491E-3</v>
      </c>
      <c r="AS32" s="9">
        <f t="shared" si="66"/>
        <v>-0.99997177898234479</v>
      </c>
      <c r="AT32" s="9">
        <f t="shared" si="67"/>
        <v>3.497695389010156E-4</v>
      </c>
      <c r="AU32" s="9">
        <f t="shared" si="68"/>
        <v>1</v>
      </c>
      <c r="AV32" s="9">
        <f t="shared" si="50"/>
        <v>0.86220055913977989</v>
      </c>
      <c r="AW32" s="9">
        <f t="shared" si="51"/>
        <v>0.50648788957486712</v>
      </c>
      <c r="AX32" s="9">
        <f t="shared" si="52"/>
        <v>8.9562008155210007E-3</v>
      </c>
      <c r="AY32" s="9">
        <f t="shared" si="62"/>
        <v>0.99999999999999989</v>
      </c>
      <c r="AZ32" s="9">
        <f t="shared" si="53"/>
        <v>9.8465928693392858E-5</v>
      </c>
      <c r="BA32" s="9">
        <f t="shared" si="54"/>
        <v>-0.81897370899810706</v>
      </c>
      <c r="BB32" s="9">
        <f t="shared" si="55"/>
        <v>0.57383103286101966</v>
      </c>
      <c r="BC32" s="9">
        <f t="shared" si="39"/>
        <v>1</v>
      </c>
      <c r="BD32" s="9">
        <v>0</v>
      </c>
      <c r="BE32" s="9">
        <f t="shared" si="21"/>
        <v>-0.8191520442889918</v>
      </c>
      <c r="BF32" s="9">
        <f t="shared" si="22"/>
        <v>0.57357643635104605</v>
      </c>
      <c r="BG32" s="9">
        <f t="shared" si="40"/>
        <v>0.99999994684080096</v>
      </c>
      <c r="BH32" s="9">
        <f t="shared" si="23"/>
        <v>3.260650169978904E-4</v>
      </c>
      <c r="BI32" s="9">
        <f t="shared" si="24"/>
        <v>3.2606502277567555E-4</v>
      </c>
      <c r="BJ32" s="17">
        <f t="shared" si="41"/>
        <v>1.1209289791129964</v>
      </c>
      <c r="BK32" s="9">
        <f t="shared" si="25"/>
        <v>1.7319057102174489</v>
      </c>
      <c r="BL32" s="9">
        <f t="shared" si="26"/>
        <v>1.3004000167389451E-2</v>
      </c>
      <c r="BM32" s="9">
        <f t="shared" si="27"/>
        <v>1.8262171169943019E-2</v>
      </c>
      <c r="BN32" s="9">
        <f t="shared" si="56"/>
        <v>1.7320508075688772</v>
      </c>
      <c r="BO32" s="9">
        <f t="shared" si="57"/>
        <v>0.99991622800509417</v>
      </c>
      <c r="BP32" s="9">
        <f t="shared" si="58"/>
        <v>1.2943607382198678E-2</v>
      </c>
      <c r="BQ32" s="9">
        <f t="shared" si="59"/>
        <v>1.2943968831581004E-2</v>
      </c>
      <c r="BR32" s="9">
        <f t="shared" si="42"/>
        <v>0.74163478419847495</v>
      </c>
      <c r="BS32" s="9">
        <f t="shared" si="28"/>
        <v>-2.007651792366012</v>
      </c>
      <c r="BT32">
        <f t="shared" si="43"/>
        <v>1.457167719820518E-16</v>
      </c>
    </row>
    <row r="33" spans="1:72">
      <c r="A33" s="8">
        <v>35</v>
      </c>
      <c r="B33" s="9">
        <f t="shared" si="63"/>
        <v>0.6108652381980153</v>
      </c>
      <c r="C33" s="28">
        <v>35</v>
      </c>
      <c r="D33" s="9">
        <f t="shared" si="64"/>
        <v>0.6108652381980153</v>
      </c>
      <c r="E33" s="25">
        <f t="shared" si="60"/>
        <v>61.9</v>
      </c>
      <c r="F33" s="9">
        <f t="shared" si="60"/>
        <v>1.0803588069844898</v>
      </c>
      <c r="G33" s="8">
        <v>-2</v>
      </c>
      <c r="H33" s="8">
        <f t="shared" si="0"/>
        <v>-0.5</v>
      </c>
      <c r="I33" s="9">
        <f t="shared" si="1"/>
        <v>-8.7266462599716477E-3</v>
      </c>
      <c r="J33" s="9">
        <v>0</v>
      </c>
      <c r="K33" s="9">
        <v>0.5</v>
      </c>
      <c r="L33" s="9">
        <v>0</v>
      </c>
      <c r="M33" s="9">
        <f t="shared" si="2"/>
        <v>0.91227599008430083</v>
      </c>
      <c r="N33" s="9">
        <f t="shared" si="3"/>
        <v>0.31978833324867112</v>
      </c>
      <c r="O33" s="9">
        <f t="shared" si="29"/>
        <v>0.86849509575713679</v>
      </c>
      <c r="P33" s="9">
        <f t="shared" si="30"/>
        <v>4.3410108436960915E-3</v>
      </c>
      <c r="Q33" s="9">
        <f t="shared" si="31"/>
        <v>6.1996059836705031E-3</v>
      </c>
      <c r="R33" s="9">
        <f t="shared" si="44"/>
        <v>0.99996156488564725</v>
      </c>
      <c r="S33" s="9">
        <f t="shared" si="45"/>
        <v>-0.81814301776480158</v>
      </c>
      <c r="T33" s="9">
        <f t="shared" si="46"/>
        <v>-2.3825641281601251E-2</v>
      </c>
      <c r="U33" s="9">
        <f t="shared" si="4"/>
        <v>0.8463273499864874</v>
      </c>
      <c r="V33" s="11">
        <f t="shared" si="5"/>
        <v>-2.8152885592586396E-2</v>
      </c>
      <c r="W33" s="12">
        <f t="shared" si="6"/>
        <v>0.53266313619852623</v>
      </c>
      <c r="X33" s="11">
        <f t="shared" si="6"/>
        <v>0.9996036289614052</v>
      </c>
      <c r="Y33" s="9">
        <f t="shared" si="7"/>
        <v>-2.8152885592586396E-2</v>
      </c>
      <c r="Z33" s="9">
        <f t="shared" si="8"/>
        <v>-0.4996036289614052</v>
      </c>
      <c r="AA33" s="9">
        <v>0</v>
      </c>
      <c r="AB33" s="9">
        <f t="shared" si="9"/>
        <v>-2.8152885592586396E-2</v>
      </c>
      <c r="AC33" s="9">
        <f t="shared" si="9"/>
        <v>-0.9996036289614052</v>
      </c>
      <c r="AD33" s="9">
        <f t="shared" si="9"/>
        <v>0</v>
      </c>
      <c r="AE33" s="9">
        <f t="shared" si="10"/>
        <v>1</v>
      </c>
      <c r="AF33" s="9">
        <f t="shared" si="11"/>
        <v>0.86849509575713679</v>
      </c>
      <c r="AG33" s="9">
        <f t="shared" si="11"/>
        <v>-0.49565898915630391</v>
      </c>
      <c r="AH33" s="9">
        <f t="shared" si="11"/>
        <v>6.1996059836705031E-3</v>
      </c>
      <c r="AI33" s="9">
        <f t="shared" si="12"/>
        <v>1</v>
      </c>
      <c r="AJ33" s="9">
        <f t="shared" si="13"/>
        <v>-6.1971486394078769E-3</v>
      </c>
      <c r="AK33" s="9">
        <f t="shared" si="14"/>
        <v>1.7453679797738972E-4</v>
      </c>
      <c r="AL33" s="9">
        <f t="shared" si="15"/>
        <v>0.8821050802686714</v>
      </c>
      <c r="AM33" s="9">
        <f t="shared" si="16"/>
        <v>0.88212686601766754</v>
      </c>
      <c r="AN33" s="9">
        <f t="shared" si="47"/>
        <v>-0.43722439447498707</v>
      </c>
      <c r="AO33" s="9">
        <f t="shared" si="48"/>
        <v>-0.76614235603558323</v>
      </c>
      <c r="AP33" s="9">
        <f t="shared" si="49"/>
        <v>-2.9200880771877553E-3</v>
      </c>
      <c r="AQ33" s="9">
        <f t="shared" si="61"/>
        <v>0.88212686601766754</v>
      </c>
      <c r="AR33" s="9">
        <f t="shared" si="65"/>
        <v>5.0038105474534134E-3</v>
      </c>
      <c r="AS33" s="9">
        <f t="shared" si="66"/>
        <v>-0.9999874537132365</v>
      </c>
      <c r="AT33" s="9">
        <f t="shared" si="67"/>
        <v>2.3301528413380464E-4</v>
      </c>
      <c r="AU33" s="9">
        <f t="shared" si="68"/>
        <v>0.99999999999999978</v>
      </c>
      <c r="AV33" s="9">
        <f t="shared" si="50"/>
        <v>0.86349128520968343</v>
      </c>
      <c r="AW33" s="9">
        <f t="shared" si="51"/>
        <v>0.50432846455693259</v>
      </c>
      <c r="AX33" s="9">
        <f t="shared" si="52"/>
        <v>5.9665906995366984E-3</v>
      </c>
      <c r="AY33" s="9">
        <f t="shared" si="62"/>
        <v>0.99999999999999989</v>
      </c>
      <c r="AZ33" s="9">
        <f t="shared" si="53"/>
        <v>6.9372314546210963E-5</v>
      </c>
      <c r="BA33" s="9">
        <f t="shared" si="54"/>
        <v>-0.81902827967445235</v>
      </c>
      <c r="BB33" s="9">
        <f t="shared" si="55"/>
        <v>0.57375314577001579</v>
      </c>
      <c r="BC33" s="9">
        <f t="shared" si="39"/>
        <v>1</v>
      </c>
      <c r="BD33" s="9">
        <v>0</v>
      </c>
      <c r="BE33" s="9">
        <f t="shared" si="21"/>
        <v>-0.8191520442889918</v>
      </c>
      <c r="BF33" s="9">
        <f t="shared" si="22"/>
        <v>0.57357643635104605</v>
      </c>
      <c r="BG33" s="9">
        <f t="shared" si="40"/>
        <v>0.99999997432179166</v>
      </c>
      <c r="BH33" s="9">
        <f t="shared" si="23"/>
        <v>2.2661954021824742E-4</v>
      </c>
      <c r="BI33" s="9">
        <f t="shared" si="24"/>
        <v>2.2661954215797537E-4</v>
      </c>
      <c r="BJ33" s="17">
        <f t="shared" si="41"/>
        <v>0.77906059925034121</v>
      </c>
      <c r="BK33" s="9">
        <f t="shared" si="25"/>
        <v>1.7319863809668203</v>
      </c>
      <c r="BL33" s="9">
        <f t="shared" si="26"/>
        <v>8.6694754006286789E-3</v>
      </c>
      <c r="BM33" s="9">
        <f t="shared" si="27"/>
        <v>1.2166196683207202E-2</v>
      </c>
      <c r="BN33" s="9">
        <f t="shared" si="56"/>
        <v>1.7320508075688774</v>
      </c>
      <c r="BO33" s="9">
        <f t="shared" si="57"/>
        <v>0.99996280328395937</v>
      </c>
      <c r="BP33" s="9">
        <f t="shared" si="58"/>
        <v>8.6250825205086076E-3</v>
      </c>
      <c r="BQ33" s="9">
        <f t="shared" si="59"/>
        <v>8.6251894636815638E-3</v>
      </c>
      <c r="BR33" s="9">
        <f t="shared" si="42"/>
        <v>0.4941869537696596</v>
      </c>
      <c r="BS33" s="9">
        <f t="shared" si="28"/>
        <v>-1.3951310952816964</v>
      </c>
      <c r="BT33">
        <f t="shared" si="43"/>
        <v>1.5785983631388945E-16</v>
      </c>
    </row>
    <row r="34" spans="1:72">
      <c r="A34" s="10">
        <v>35</v>
      </c>
      <c r="B34" s="9">
        <f t="shared" si="63"/>
        <v>0.6108652381980153</v>
      </c>
      <c r="C34" s="28">
        <v>35</v>
      </c>
      <c r="D34" s="9">
        <f t="shared" si="64"/>
        <v>0.6108652381980153</v>
      </c>
      <c r="E34" s="25">
        <f t="shared" si="60"/>
        <v>61.9</v>
      </c>
      <c r="F34" s="9">
        <f t="shared" si="60"/>
        <v>1.0803588069844898</v>
      </c>
      <c r="G34" s="8">
        <v>-1</v>
      </c>
      <c r="H34" s="8">
        <f t="shared" si="0"/>
        <v>-0.25</v>
      </c>
      <c r="I34" s="9">
        <f t="shared" si="1"/>
        <v>-4.3633231299858239E-3</v>
      </c>
      <c r="J34" s="9">
        <v>0</v>
      </c>
      <c r="K34" s="9">
        <v>0.5</v>
      </c>
      <c r="L34" s="9">
        <v>0</v>
      </c>
      <c r="M34" s="9">
        <f t="shared" si="2"/>
        <v>0.91227599008430083</v>
      </c>
      <c r="N34" s="9">
        <f t="shared" si="3"/>
        <v>0.31978833324867112</v>
      </c>
      <c r="O34" s="9">
        <f t="shared" si="29"/>
        <v>0.86726850554189017</v>
      </c>
      <c r="P34" s="9">
        <f t="shared" si="30"/>
        <v>2.1689601952841475E-3</v>
      </c>
      <c r="Q34" s="9">
        <f t="shared" si="31"/>
        <v>3.0975961795980667E-3</v>
      </c>
      <c r="R34" s="9">
        <f t="shared" si="44"/>
        <v>0.99999040489790814</v>
      </c>
      <c r="S34" s="9">
        <f t="shared" si="45"/>
        <v>-0.81698754063526424</v>
      </c>
      <c r="T34" s="9">
        <f t="shared" si="46"/>
        <v>-2.5983551943196848E-2</v>
      </c>
      <c r="U34" s="9">
        <f t="shared" si="4"/>
        <v>0.84764933102755502</v>
      </c>
      <c r="V34" s="11">
        <f t="shared" si="5"/>
        <v>-3.0653951238213156E-2</v>
      </c>
      <c r="W34" s="12">
        <f t="shared" si="6"/>
        <v>0.53055688819252789</v>
      </c>
      <c r="X34" s="11">
        <f t="shared" si="6"/>
        <v>0.99953005721363142</v>
      </c>
      <c r="Y34" s="9">
        <f t="shared" si="7"/>
        <v>-3.0653951238213156E-2</v>
      </c>
      <c r="Z34" s="9">
        <f t="shared" si="8"/>
        <v>-0.49953005721363142</v>
      </c>
      <c r="AA34" s="9">
        <v>0</v>
      </c>
      <c r="AB34" s="9">
        <f t="shared" si="9"/>
        <v>-3.0653951238213156E-2</v>
      </c>
      <c r="AC34" s="9">
        <f t="shared" si="9"/>
        <v>-0.99953005721363142</v>
      </c>
      <c r="AD34" s="9">
        <f t="shared" si="9"/>
        <v>0</v>
      </c>
      <c r="AE34" s="9">
        <f t="shared" si="10"/>
        <v>1</v>
      </c>
      <c r="AF34" s="9">
        <f t="shared" si="11"/>
        <v>0.86726850554189017</v>
      </c>
      <c r="AG34" s="9">
        <f t="shared" si="11"/>
        <v>-0.49783103980471588</v>
      </c>
      <c r="AH34" s="9">
        <f t="shared" si="11"/>
        <v>3.0975961795980667E-3</v>
      </c>
      <c r="AI34" s="9">
        <f t="shared" si="12"/>
        <v>1</v>
      </c>
      <c r="AJ34" s="9">
        <f t="shared" si="13"/>
        <v>-3.0961404866183817E-3</v>
      </c>
      <c r="AK34" s="9">
        <f t="shared" si="14"/>
        <v>9.4953562245074497E-5</v>
      </c>
      <c r="AL34" s="9">
        <f t="shared" si="15"/>
        <v>0.88212142738290877</v>
      </c>
      <c r="AM34" s="9">
        <f t="shared" si="16"/>
        <v>0.88212686601766765</v>
      </c>
      <c r="AN34" s="9">
        <f t="shared" si="47"/>
        <v>-0.43914772155584525</v>
      </c>
      <c r="AO34" s="9">
        <f t="shared" si="48"/>
        <v>-0.76504572262579706</v>
      </c>
      <c r="AP34" s="9">
        <f t="shared" si="49"/>
        <v>-1.4590046038105435E-3</v>
      </c>
      <c r="AQ34" s="9">
        <f t="shared" si="61"/>
        <v>0.88212686601766765</v>
      </c>
      <c r="AR34" s="9">
        <f t="shared" si="65"/>
        <v>2.5022948493733099E-3</v>
      </c>
      <c r="AS34" s="9">
        <f t="shared" si="66"/>
        <v>-0.99999686247796615</v>
      </c>
      <c r="AT34" s="9">
        <f t="shared" si="67"/>
        <v>1.1642469792789859E-4</v>
      </c>
      <c r="AU34" s="9">
        <f t="shared" si="68"/>
        <v>0.99999999999999989</v>
      </c>
      <c r="AV34" s="9">
        <f t="shared" si="50"/>
        <v>0.86476621069251691</v>
      </c>
      <c r="AW34" s="9">
        <f t="shared" si="51"/>
        <v>0.50216582267325027</v>
      </c>
      <c r="AX34" s="9">
        <f t="shared" si="52"/>
        <v>2.9811714816701681E-3</v>
      </c>
      <c r="AY34" s="9">
        <f t="shared" si="62"/>
        <v>1</v>
      </c>
      <c r="AZ34" s="9">
        <f t="shared" si="53"/>
        <v>3.6587805648666955E-5</v>
      </c>
      <c r="BA34" s="9">
        <f t="shared" si="54"/>
        <v>-0.81908773348632979</v>
      </c>
      <c r="BB34" s="9">
        <f t="shared" si="55"/>
        <v>0.57366826957184891</v>
      </c>
      <c r="BC34" s="9">
        <f t="shared" si="39"/>
        <v>0.99999999999999989</v>
      </c>
      <c r="BD34" s="9">
        <v>0</v>
      </c>
      <c r="BE34" s="9">
        <f t="shared" si="21"/>
        <v>-0.8191520442889918</v>
      </c>
      <c r="BF34" s="9">
        <f t="shared" si="22"/>
        <v>0.57357643635104605</v>
      </c>
      <c r="BG34" s="9">
        <f t="shared" si="40"/>
        <v>0.99999999304605647</v>
      </c>
      <c r="BH34" s="9">
        <f t="shared" si="23"/>
        <v>1.1793170508491375E-4</v>
      </c>
      <c r="BI34" s="9">
        <f t="shared" si="24"/>
        <v>1.1793170535827722E-4</v>
      </c>
      <c r="BJ34" s="17">
        <f t="shared" si="41"/>
        <v>0.40541933926857843</v>
      </c>
      <c r="BK34" s="9">
        <f t="shared" si="25"/>
        <v>1.732034716234407</v>
      </c>
      <c r="BL34" s="9">
        <f t="shared" si="26"/>
        <v>4.3347828685343925E-3</v>
      </c>
      <c r="BM34" s="9">
        <f t="shared" si="27"/>
        <v>6.0787676612682352E-3</v>
      </c>
      <c r="BN34" s="9">
        <f t="shared" si="56"/>
        <v>1.7320508075688772</v>
      </c>
      <c r="BO34" s="9">
        <f t="shared" si="57"/>
        <v>0.99999070966371195</v>
      </c>
      <c r="BP34" s="9">
        <f t="shared" si="58"/>
        <v>4.3105204170370108E-3</v>
      </c>
      <c r="BQ34" s="9">
        <f t="shared" si="59"/>
        <v>4.3105337658147008E-3</v>
      </c>
      <c r="BR34" s="9">
        <f t="shared" si="42"/>
        <v>0.24697539222981554</v>
      </c>
      <c r="BS34" s="9">
        <f t="shared" si="28"/>
        <v>-0.72590586484426955</v>
      </c>
      <c r="BT34">
        <f t="shared" si="43"/>
        <v>1.8518173106052416E-16</v>
      </c>
    </row>
    <row r="35" spans="1:72">
      <c r="A35" s="13">
        <v>35</v>
      </c>
      <c r="B35" s="11">
        <f t="shared" si="63"/>
        <v>0.6108652381980153</v>
      </c>
      <c r="C35" s="29">
        <v>35</v>
      </c>
      <c r="D35" s="11">
        <f t="shared" si="64"/>
        <v>0.6108652381980153</v>
      </c>
      <c r="E35" s="26">
        <v>60</v>
      </c>
      <c r="F35" s="11">
        <f t="shared" ref="F35" si="69">E35/180*PI()</f>
        <v>1.0471975511965976</v>
      </c>
      <c r="G35" s="13">
        <v>0</v>
      </c>
      <c r="H35" s="13">
        <f t="shared" si="0"/>
        <v>0</v>
      </c>
      <c r="I35" s="11">
        <f t="shared" si="1"/>
        <v>0</v>
      </c>
      <c r="J35" s="11">
        <v>0</v>
      </c>
      <c r="K35" s="11">
        <v>0.5</v>
      </c>
      <c r="L35" s="11">
        <v>0</v>
      </c>
      <c r="M35" s="11">
        <f t="shared" si="2"/>
        <v>0.91227599008430083</v>
      </c>
      <c r="N35" s="11">
        <f t="shared" si="3"/>
        <v>0.31978833324867112</v>
      </c>
      <c r="O35" s="11">
        <f t="shared" si="29"/>
        <v>0.8660254037844386</v>
      </c>
      <c r="P35" s="11">
        <f t="shared" si="30"/>
        <v>0</v>
      </c>
      <c r="Q35" s="11">
        <f t="shared" si="31"/>
        <v>0</v>
      </c>
      <c r="R35" s="11">
        <f t="shared" si="44"/>
        <v>1</v>
      </c>
      <c r="S35" s="11">
        <f t="shared" ref="S35:S67" si="70">-2*O35*COS(F35)</f>
        <v>-0.86602540378443882</v>
      </c>
      <c r="T35" s="11">
        <f t="shared" ref="T35:T67" si="71">COS(F35)*COS(F35)-(P35-0.5)*(P35-0.5)</f>
        <v>0</v>
      </c>
      <c r="U35" s="11">
        <f t="shared" si="4"/>
        <v>0.86602540378443882</v>
      </c>
      <c r="V35" s="11">
        <f t="shared" si="5"/>
        <v>0</v>
      </c>
      <c r="W35" s="11">
        <f t="shared" ref="W35:X67" si="72">SQRT(1-U35*U35)</f>
        <v>0.49999999999999967</v>
      </c>
      <c r="X35" s="11">
        <f t="shared" si="72"/>
        <v>1</v>
      </c>
      <c r="Y35" s="11">
        <f t="shared" si="7"/>
        <v>0</v>
      </c>
      <c r="Z35" s="11">
        <f t="shared" si="8"/>
        <v>-0.5</v>
      </c>
      <c r="AA35" s="11">
        <v>0</v>
      </c>
      <c r="AB35" s="11">
        <f t="shared" ref="AB35:AD67" si="73">Y35-J35</f>
        <v>0</v>
      </c>
      <c r="AC35" s="11">
        <f t="shared" si="73"/>
        <v>-1</v>
      </c>
      <c r="AD35" s="11">
        <f t="shared" si="73"/>
        <v>0</v>
      </c>
      <c r="AE35" s="11">
        <f t="shared" si="10"/>
        <v>1</v>
      </c>
      <c r="AF35" s="11">
        <f t="shared" ref="AF35:AH67" si="74">O35-J35</f>
        <v>0.8660254037844386</v>
      </c>
      <c r="AG35" s="11">
        <f t="shared" si="74"/>
        <v>-0.5</v>
      </c>
      <c r="AH35" s="11">
        <f t="shared" si="74"/>
        <v>0</v>
      </c>
      <c r="AI35" s="11">
        <f t="shared" si="12"/>
        <v>1</v>
      </c>
      <c r="AJ35" s="11">
        <f t="shared" ref="AJ35:AJ67" si="75">AC35*AH35-AD35*AG35</f>
        <v>0</v>
      </c>
      <c r="AK35" s="11">
        <f t="shared" ref="AK35:AK67" si="76">AD35*AF35-AB35*AH35</f>
        <v>0</v>
      </c>
      <c r="AL35" s="11">
        <f t="shared" ref="AL35:AL67" si="77">AB35*AG35-AC35*AF35</f>
        <v>0.8660254037844386</v>
      </c>
      <c r="AM35" s="11">
        <f t="shared" si="16"/>
        <v>0.8660254037844386</v>
      </c>
      <c r="AN35" s="11">
        <f t="shared" ref="AN35:AN67" si="78">AG35*AL35-AH35*AK35</f>
        <v>-0.4330127018922193</v>
      </c>
      <c r="AO35" s="11">
        <f t="shared" ref="AO35:AO67" si="79">AH35*AJ35-AF35*AL35</f>
        <v>-0.74999999999999989</v>
      </c>
      <c r="AP35" s="11">
        <f t="shared" ref="AP35:AP67" si="80">AF35*AK35-AG35*AJ35</f>
        <v>0</v>
      </c>
      <c r="AQ35" s="11">
        <f t="shared" ref="AQ35:AQ67" si="81">SQRT(AN35*AN35+AO35*AO35+AP35*AP35)</f>
        <v>0.8660254037844386</v>
      </c>
      <c r="AR35" s="11">
        <f t="shared" ref="AR35:AR67" si="82">AF35*0.5/AI35+AN35*SQRT(0.75)/AQ35</f>
        <v>0</v>
      </c>
      <c r="AS35" s="11">
        <f t="shared" ref="AS35:AS67" si="83">AG35*0.5/AI35+AO35*SQRT(0.75)/AQ35</f>
        <v>-0.99999999999999989</v>
      </c>
      <c r="AT35" s="11">
        <f t="shared" ref="AT35:AT67" si="84">AH35*0.5/AI35+AP35*SQRT(0.75)/AQ35</f>
        <v>0</v>
      </c>
      <c r="AU35" s="11">
        <f t="shared" ref="AU35:AU67" si="85">SQRT(AR35*AR35+AS35*AS35+AT35*AT35)</f>
        <v>0.99999999999999989</v>
      </c>
      <c r="AV35" s="11">
        <f t="shared" ref="AV35:AV67" si="86">AF35-AR35</f>
        <v>0.8660254037844386</v>
      </c>
      <c r="AW35" s="11">
        <f t="shared" ref="AW35:AW67" si="87">AG35-AS35</f>
        <v>0.49999999999999989</v>
      </c>
      <c r="AX35" s="11">
        <f t="shared" ref="AX35:AX67" si="88">AH35-AT35</f>
        <v>0</v>
      </c>
      <c r="AY35" s="11">
        <f t="shared" ref="AY35:AY67" si="89">SQRT(AV35*AV35+AW35*AW35+AX35*AX35)</f>
        <v>0.99999999999999989</v>
      </c>
      <c r="AZ35" s="11">
        <f t="shared" ref="AZ35:AZ67" si="90">AR35*COS(B35)+AJ35/AM35*SIN(B35)</f>
        <v>0</v>
      </c>
      <c r="BA35" s="11">
        <f t="shared" ref="BA35:BA67" si="91">AS35*COS(B35)+AK35/AM35*SIN(B35)</f>
        <v>-0.81915204428899169</v>
      </c>
      <c r="BB35" s="11">
        <f t="shared" ref="BB35:BB67" si="92">AT35*COS(B35)+AL35/AM35*SIN(B35)</f>
        <v>0.57357643635104605</v>
      </c>
      <c r="BC35" s="11">
        <f t="shared" si="39"/>
        <v>0.99999999999999989</v>
      </c>
      <c r="BD35" s="11">
        <v>0</v>
      </c>
      <c r="BE35" s="11">
        <f t="shared" ref="BE35:BE67" si="93">-COS(B35)</f>
        <v>-0.8191520442889918</v>
      </c>
      <c r="BF35" s="11">
        <f t="shared" ref="BF35:BF67" si="94">SIN(B35)</f>
        <v>0.57357643635104605</v>
      </c>
      <c r="BG35" s="11">
        <f t="shared" si="40"/>
        <v>1</v>
      </c>
      <c r="BH35" s="11">
        <f t="shared" si="23"/>
        <v>0</v>
      </c>
      <c r="BI35" s="11">
        <f t="shared" si="24"/>
        <v>0</v>
      </c>
      <c r="BJ35" s="18">
        <f t="shared" si="41"/>
        <v>0</v>
      </c>
      <c r="BK35" s="11">
        <f t="shared" ref="BK35:BK67" si="95">AF35+AV35</f>
        <v>1.7320508075688772</v>
      </c>
      <c r="BL35" s="11">
        <f t="shared" ref="BL35:BL67" si="96">AG35+AW35</f>
        <v>0</v>
      </c>
      <c r="BM35" s="11">
        <f t="shared" ref="BM35:BM67" si="97">AH35+AX35</f>
        <v>0</v>
      </c>
      <c r="BN35" s="11">
        <f t="shared" si="56"/>
        <v>1.7320508075688772</v>
      </c>
      <c r="BO35" s="11">
        <f t="shared" si="57"/>
        <v>1</v>
      </c>
      <c r="BP35" s="11">
        <f t="shared" si="58"/>
        <v>0</v>
      </c>
      <c r="BQ35" s="11">
        <f t="shared" si="59"/>
        <v>0</v>
      </c>
      <c r="BR35" s="11">
        <f t="shared" si="42"/>
        <v>0</v>
      </c>
      <c r="BS35" s="11">
        <f t="shared" ref="BS35:BS66" si="98">(BR35+H35)*240</f>
        <v>0</v>
      </c>
      <c r="BT35">
        <f t="shared" si="43"/>
        <v>0</v>
      </c>
    </row>
    <row r="36" spans="1:72">
      <c r="A36" s="10">
        <v>35</v>
      </c>
      <c r="B36" s="9">
        <f t="shared" si="63"/>
        <v>0.6108652381980153</v>
      </c>
      <c r="C36" s="28">
        <v>35</v>
      </c>
      <c r="D36" s="9">
        <f t="shared" si="64"/>
        <v>0.6108652381980153</v>
      </c>
      <c r="E36" s="25">
        <f>E$35*2-E$3</f>
        <v>58.1</v>
      </c>
      <c r="F36" s="9">
        <f>F$35*2-F$3</f>
        <v>1.0140362954087054</v>
      </c>
      <c r="G36" s="8">
        <v>1</v>
      </c>
      <c r="H36" s="8">
        <f t="shared" si="0"/>
        <v>0.25</v>
      </c>
      <c r="I36" s="9">
        <f t="shared" si="1"/>
        <v>4.3633231299858239E-3</v>
      </c>
      <c r="J36" s="9">
        <v>0</v>
      </c>
      <c r="K36" s="9">
        <v>0.5</v>
      </c>
      <c r="L36" s="9">
        <v>0</v>
      </c>
      <c r="M36" s="9">
        <f t="shared" si="2"/>
        <v>0.91227599008430083</v>
      </c>
      <c r="N36" s="9">
        <f t="shared" si="3"/>
        <v>0.31978833324867112</v>
      </c>
      <c r="O36" s="9">
        <f t="shared" si="29"/>
        <v>0.86476581415164777</v>
      </c>
      <c r="P36" s="9">
        <f t="shared" si="30"/>
        <v>-2.1658284482808099E-3</v>
      </c>
      <c r="Q36" s="9">
        <f t="shared" si="31"/>
        <v>-3.0931235813576041E-3</v>
      </c>
      <c r="R36" s="9">
        <f t="shared" si="44"/>
        <v>0.99999043258651044</v>
      </c>
      <c r="S36" s="9">
        <f t="shared" si="70"/>
        <v>-0.913950813510223</v>
      </c>
      <c r="T36" s="9">
        <f t="shared" si="71"/>
        <v>2.7076554342979176E-2</v>
      </c>
      <c r="U36" s="9">
        <f t="shared" si="4"/>
        <v>0.88330559898571881</v>
      </c>
      <c r="V36" s="11">
        <f t="shared" si="5"/>
        <v>3.0653958753505774E-2</v>
      </c>
      <c r="W36" s="12">
        <f t="shared" si="72"/>
        <v>0.46879763096722293</v>
      </c>
      <c r="X36" s="11">
        <f t="shared" si="72"/>
        <v>0.99953005698314967</v>
      </c>
      <c r="Y36" s="9">
        <f t="shared" si="7"/>
        <v>3.0653958753505774E-2</v>
      </c>
      <c r="Z36" s="9">
        <f t="shared" si="8"/>
        <v>-0.49953005698314967</v>
      </c>
      <c r="AA36" s="9">
        <v>0</v>
      </c>
      <c r="AB36" s="9">
        <f t="shared" si="73"/>
        <v>3.0653958753505774E-2</v>
      </c>
      <c r="AC36" s="9">
        <f t="shared" si="73"/>
        <v>-0.99953005698314967</v>
      </c>
      <c r="AD36" s="9">
        <f t="shared" si="73"/>
        <v>0</v>
      </c>
      <c r="AE36" s="9">
        <f t="shared" si="10"/>
        <v>1</v>
      </c>
      <c r="AF36" s="9">
        <f t="shared" si="74"/>
        <v>0.86476581415164777</v>
      </c>
      <c r="AG36" s="9">
        <f t="shared" si="74"/>
        <v>-0.50216582844828084</v>
      </c>
      <c r="AH36" s="9">
        <f t="shared" si="74"/>
        <v>-3.0931235813576041E-3</v>
      </c>
      <c r="AI36" s="9">
        <f t="shared" si="12"/>
        <v>1</v>
      </c>
      <c r="AJ36" s="9">
        <f t="shared" si="75"/>
        <v>3.0916699895302902E-3</v>
      </c>
      <c r="AK36" s="9">
        <f t="shared" si="76"/>
        <v>9.4816482682432064E-5</v>
      </c>
      <c r="AL36" s="9">
        <f t="shared" si="77"/>
        <v>0.84896605290340266</v>
      </c>
      <c r="AM36" s="9">
        <f t="shared" si="16"/>
        <v>0.84897168762914155</v>
      </c>
      <c r="AN36" s="9">
        <f t="shared" si="78"/>
        <v>-0.42632144800160571</v>
      </c>
      <c r="AO36" s="9">
        <f t="shared" si="79"/>
        <v>-0.73416638284347235</v>
      </c>
      <c r="AP36" s="9">
        <f t="shared" si="80"/>
        <v>1.634525074423035E-3</v>
      </c>
      <c r="AQ36" s="9">
        <f t="shared" si="81"/>
        <v>0.84897168762914155</v>
      </c>
      <c r="AR36" s="9">
        <f t="shared" si="82"/>
        <v>-2.502271696872671E-3</v>
      </c>
      <c r="AS36" s="9">
        <f t="shared" si="83"/>
        <v>-0.99999686201732041</v>
      </c>
      <c r="AT36" s="9">
        <f t="shared" si="84"/>
        <v>1.2079680113250978E-4</v>
      </c>
      <c r="AU36" s="9">
        <f t="shared" si="85"/>
        <v>1</v>
      </c>
      <c r="AV36" s="9">
        <f t="shared" si="86"/>
        <v>0.86726808584852044</v>
      </c>
      <c r="AW36" s="9">
        <f t="shared" si="87"/>
        <v>0.49783103356903957</v>
      </c>
      <c r="AX36" s="9">
        <f t="shared" si="88"/>
        <v>-3.2139203824901137E-3</v>
      </c>
      <c r="AY36" s="9">
        <f t="shared" si="89"/>
        <v>1</v>
      </c>
      <c r="AZ36" s="9">
        <f t="shared" si="90"/>
        <v>3.9031925296069501E-5</v>
      </c>
      <c r="BA36" s="9">
        <f t="shared" si="91"/>
        <v>-0.8190854145415043</v>
      </c>
      <c r="BB36" s="9">
        <f t="shared" si="92"/>
        <v>0.57367158040283006</v>
      </c>
      <c r="BC36" s="9">
        <f t="shared" si="39"/>
        <v>0.99999999999999989</v>
      </c>
      <c r="BD36" s="9">
        <v>0</v>
      </c>
      <c r="BE36" s="9">
        <f t="shared" si="93"/>
        <v>-0.8191520442889918</v>
      </c>
      <c r="BF36" s="9">
        <f t="shared" si="94"/>
        <v>0.57357643635104605</v>
      </c>
      <c r="BG36" s="9">
        <f t="shared" si="40"/>
        <v>0.99999999249229743</v>
      </c>
      <c r="BH36" s="9">
        <f t="shared" si="23"/>
        <v>1.2253736177370855E-4</v>
      </c>
      <c r="BI36" s="9">
        <f t="shared" si="24"/>
        <v>1.2253736208036659E-4</v>
      </c>
      <c r="BJ36" s="17">
        <f t="shared" si="41"/>
        <v>0.42125242079228514</v>
      </c>
      <c r="BK36" s="9">
        <f t="shared" si="95"/>
        <v>1.7320339000001681</v>
      </c>
      <c r="BL36" s="9">
        <f t="shared" si="96"/>
        <v>-4.3347948792412661E-3</v>
      </c>
      <c r="BM36" s="9">
        <f t="shared" si="97"/>
        <v>-6.3070439638477178E-3</v>
      </c>
      <c r="BN36" s="9">
        <f t="shared" si="56"/>
        <v>1.732050807568877</v>
      </c>
      <c r="BO36" s="9">
        <f t="shared" si="57"/>
        <v>0.9999902384106546</v>
      </c>
      <c r="BP36" s="9">
        <f>-SQRT(1-BO36*BO36)</f>
        <v>-4.4184933407372942E-3</v>
      </c>
      <c r="BQ36" s="9">
        <f t="shared" si="59"/>
        <v>-4.4185077179659379E-3</v>
      </c>
      <c r="BR36" s="9">
        <f t="shared" si="42"/>
        <v>-0.2531618439854289</v>
      </c>
      <c r="BS36" s="9">
        <f t="shared" si="98"/>
        <v>-0.75884255650293664</v>
      </c>
      <c r="BT36">
        <f t="shared" si="43"/>
        <v>1.3877787807814457E-16</v>
      </c>
    </row>
    <row r="37" spans="1:72">
      <c r="A37" s="8">
        <v>35</v>
      </c>
      <c r="B37" s="9">
        <f t="shared" si="63"/>
        <v>0.6108652381980153</v>
      </c>
      <c r="C37" s="28">
        <v>35</v>
      </c>
      <c r="D37" s="9">
        <f t="shared" si="64"/>
        <v>0.6108652381980153</v>
      </c>
      <c r="E37" s="25">
        <f>E$35*2-E$3</f>
        <v>58.1</v>
      </c>
      <c r="F37" s="9">
        <f>F$35*2-F$3</f>
        <v>1.0140362954087054</v>
      </c>
      <c r="G37" s="8">
        <v>2</v>
      </c>
      <c r="H37" s="8">
        <f t="shared" si="0"/>
        <v>0.5</v>
      </c>
      <c r="I37" s="9">
        <f t="shared" si="1"/>
        <v>8.7266462599716477E-3</v>
      </c>
      <c r="J37" s="9">
        <v>0</v>
      </c>
      <c r="K37" s="9">
        <v>0.5</v>
      </c>
      <c r="L37" s="9">
        <v>0</v>
      </c>
      <c r="M37" s="9">
        <f t="shared" si="2"/>
        <v>0.91227599008430083</v>
      </c>
      <c r="N37" s="9">
        <f t="shared" si="3"/>
        <v>0.31978833324867112</v>
      </c>
      <c r="O37" s="9">
        <f t="shared" si="29"/>
        <v>0.86348976062428862</v>
      </c>
      <c r="P37" s="9">
        <f t="shared" si="30"/>
        <v>-4.3284839153065191E-3</v>
      </c>
      <c r="Q37" s="9">
        <f t="shared" si="31"/>
        <v>-6.1817156758603165E-3</v>
      </c>
      <c r="R37" s="9">
        <f t="shared" si="44"/>
        <v>0.99996178639130284</v>
      </c>
      <c r="S37" s="9">
        <f t="shared" si="70"/>
        <v>-0.91260218230819445</v>
      </c>
      <c r="T37" s="9">
        <f t="shared" si="71"/>
        <v>2.4899853915815839E-2</v>
      </c>
      <c r="U37" s="9">
        <f t="shared" si="4"/>
        <v>0.88448414411735887</v>
      </c>
      <c r="V37" s="11">
        <f t="shared" si="5"/>
        <v>2.8152913346231954E-2</v>
      </c>
      <c r="W37" s="12">
        <f t="shared" si="72"/>
        <v>0.46657025066433794</v>
      </c>
      <c r="X37" s="11">
        <f t="shared" si="72"/>
        <v>0.99960362817974979</v>
      </c>
      <c r="Y37" s="9">
        <f t="shared" si="7"/>
        <v>2.8152913346231954E-2</v>
      </c>
      <c r="Z37" s="9">
        <f t="shared" si="8"/>
        <v>-0.49960362817974979</v>
      </c>
      <c r="AA37" s="9">
        <v>0</v>
      </c>
      <c r="AB37" s="9">
        <f t="shared" si="73"/>
        <v>2.8152913346231954E-2</v>
      </c>
      <c r="AC37" s="9">
        <f t="shared" si="73"/>
        <v>-0.99960362817974979</v>
      </c>
      <c r="AD37" s="9">
        <f t="shared" si="73"/>
        <v>0</v>
      </c>
      <c r="AE37" s="9">
        <f t="shared" si="10"/>
        <v>1</v>
      </c>
      <c r="AF37" s="9">
        <f t="shared" si="74"/>
        <v>0.86348976062428862</v>
      </c>
      <c r="AG37" s="9">
        <f t="shared" si="74"/>
        <v>-0.50432848391530649</v>
      </c>
      <c r="AH37" s="9">
        <f t="shared" si="74"/>
        <v>-6.1817156758603165E-3</v>
      </c>
      <c r="AI37" s="9">
        <f t="shared" si="12"/>
        <v>1</v>
      </c>
      <c r="AJ37" s="9">
        <f t="shared" si="75"/>
        <v>6.1792654179656063E-3</v>
      </c>
      <c r="AK37" s="9">
        <f t="shared" si="76"/>
        <v>1.7403330575353919E-4</v>
      </c>
      <c r="AL37" s="9">
        <f t="shared" si="77"/>
        <v>0.84894918151039833</v>
      </c>
      <c r="AM37" s="9">
        <f t="shared" si="16"/>
        <v>0.84897168762914133</v>
      </c>
      <c r="AN37" s="9">
        <f t="shared" si="78"/>
        <v>-0.42814817780786524</v>
      </c>
      <c r="AO37" s="9">
        <f t="shared" si="79"/>
        <v>-0.73309712398649918</v>
      </c>
      <c r="AP37" s="9">
        <f t="shared" si="80"/>
        <v>3.2666555374786539E-3</v>
      </c>
      <c r="AQ37" s="9">
        <f t="shared" si="81"/>
        <v>0.84897168762914133</v>
      </c>
      <c r="AR37" s="9">
        <f t="shared" si="82"/>
        <v>-5.0037226961577863E-3</v>
      </c>
      <c r="AS37" s="9">
        <f t="shared" si="83"/>
        <v>-0.99998745215987062</v>
      </c>
      <c r="AT37" s="9">
        <f t="shared" si="84"/>
        <v>2.4141663257659738E-4</v>
      </c>
      <c r="AU37" s="9">
        <f t="shared" si="85"/>
        <v>1</v>
      </c>
      <c r="AV37" s="9">
        <f t="shared" si="86"/>
        <v>0.8684934833204464</v>
      </c>
      <c r="AW37" s="9">
        <f t="shared" si="87"/>
        <v>0.49565896824456412</v>
      </c>
      <c r="AX37" s="9">
        <f t="shared" si="88"/>
        <v>-6.4231323084369138E-3</v>
      </c>
      <c r="AY37" s="9">
        <f t="shared" si="89"/>
        <v>1</v>
      </c>
      <c r="AZ37" s="9">
        <f t="shared" si="90"/>
        <v>7.5983299641473045E-5</v>
      </c>
      <c r="BA37" s="9">
        <f t="shared" si="91"/>
        <v>-0.81902418651015008</v>
      </c>
      <c r="BB37" s="9">
        <f t="shared" si="92"/>
        <v>0.57375898784936274</v>
      </c>
      <c r="BC37" s="9">
        <f t="shared" si="39"/>
        <v>1</v>
      </c>
      <c r="BD37" s="9">
        <v>0</v>
      </c>
      <c r="BE37" s="9">
        <f t="shared" si="93"/>
        <v>-0.8191520442889918</v>
      </c>
      <c r="BF37" s="9">
        <f t="shared" si="94"/>
        <v>0.57357643635104605</v>
      </c>
      <c r="BG37" s="9">
        <f t="shared" si="40"/>
        <v>0.9999999722769386</v>
      </c>
      <c r="BH37" s="9">
        <f t="shared" si="23"/>
        <v>2.3547000239311622E-4</v>
      </c>
      <c r="BI37" s="9">
        <f t="shared" si="24"/>
        <v>2.3547000456909935E-4</v>
      </c>
      <c r="BJ37" s="17">
        <f t="shared" si="41"/>
        <v>0.80948624782413625</v>
      </c>
      <c r="BK37" s="9">
        <f t="shared" si="95"/>
        <v>1.7319832439447351</v>
      </c>
      <c r="BL37" s="9">
        <f t="shared" si="96"/>
        <v>-8.6695156707423671E-3</v>
      </c>
      <c r="BM37" s="9">
        <f t="shared" si="97"/>
        <v>-1.2604847984297229E-2</v>
      </c>
      <c r="BN37" s="9">
        <f t="shared" si="56"/>
        <v>1.7320508075688774</v>
      </c>
      <c r="BO37" s="9">
        <f t="shared" si="57"/>
        <v>0.99996099212341405</v>
      </c>
      <c r="BP37" s="9">
        <f t="shared" ref="BP37:BP67" si="99">-SQRT(1-BO37*BO37)</f>
        <v>-8.8325665328663414E-3</v>
      </c>
      <c r="BQ37" s="9">
        <f t="shared" si="59"/>
        <v>-8.8326813812134239E-3</v>
      </c>
      <c r="BR37" s="9">
        <f t="shared" si="42"/>
        <v>-0.50607536492731175</v>
      </c>
      <c r="BS37" s="9">
        <f t="shared" si="98"/>
        <v>-1.4580875825548212</v>
      </c>
      <c r="BT37">
        <f t="shared" si="43"/>
        <v>-2.9490299091605721E-17</v>
      </c>
    </row>
    <row r="38" spans="1:72">
      <c r="A38" s="10">
        <v>35</v>
      </c>
      <c r="B38" s="9">
        <f t="shared" si="63"/>
        <v>0.6108652381980153</v>
      </c>
      <c r="C38" s="28">
        <v>35</v>
      </c>
      <c r="D38" s="9">
        <f t="shared" si="64"/>
        <v>0.6108652381980153</v>
      </c>
      <c r="E38" s="25">
        <f t="shared" ref="E38:F67" si="100">E$35*2-E$3</f>
        <v>58.1</v>
      </c>
      <c r="F38" s="9">
        <f t="shared" si="100"/>
        <v>1.0140362954087054</v>
      </c>
      <c r="G38" s="8">
        <v>3</v>
      </c>
      <c r="H38" s="8">
        <f t="shared" si="0"/>
        <v>0.75</v>
      </c>
      <c r="I38" s="9">
        <f t="shared" si="1"/>
        <v>1.3089969389957471E-2</v>
      </c>
      <c r="J38" s="9">
        <v>0</v>
      </c>
      <c r="K38" s="9">
        <v>0.5</v>
      </c>
      <c r="L38" s="9">
        <v>0</v>
      </c>
      <c r="M38" s="9">
        <f t="shared" si="2"/>
        <v>0.91227599008430083</v>
      </c>
      <c r="N38" s="9">
        <f t="shared" si="3"/>
        <v>0.31978833324867112</v>
      </c>
      <c r="O38" s="9">
        <f t="shared" si="29"/>
        <v>0.86219726749658077</v>
      </c>
      <c r="P38" s="9">
        <f t="shared" si="30"/>
        <v>-6.4879252272345145E-3</v>
      </c>
      <c r="Q38" s="9">
        <f t="shared" si="31"/>
        <v>-9.265717481166863E-3</v>
      </c>
      <c r="R38" s="9">
        <f t="shared" si="44"/>
        <v>0.99991414647955923</v>
      </c>
      <c r="S38" s="9">
        <f t="shared" si="70"/>
        <v>-0.91123617647610244</v>
      </c>
      <c r="T38" s="9">
        <f t="shared" si="71"/>
        <v>2.2717055203138659E-2</v>
      </c>
      <c r="U38" s="9">
        <f t="shared" si="4"/>
        <v>0.88566242368518355</v>
      </c>
      <c r="V38" s="11">
        <f t="shared" si="5"/>
        <v>2.5651992341763203E-2</v>
      </c>
      <c r="W38" s="12">
        <f t="shared" si="72"/>
        <v>0.46432970104451254</v>
      </c>
      <c r="X38" s="11">
        <f t="shared" si="72"/>
        <v>0.99967093350206904</v>
      </c>
      <c r="Y38" s="9">
        <f t="shared" si="7"/>
        <v>2.5651992341763203E-2</v>
      </c>
      <c r="Z38" s="9">
        <f t="shared" si="8"/>
        <v>-0.49967093350206904</v>
      </c>
      <c r="AA38" s="9">
        <v>0</v>
      </c>
      <c r="AB38" s="9">
        <f t="shared" si="73"/>
        <v>2.5651992341763203E-2</v>
      </c>
      <c r="AC38" s="9">
        <f t="shared" si="73"/>
        <v>-0.99967093350206904</v>
      </c>
      <c r="AD38" s="9">
        <f t="shared" si="73"/>
        <v>0</v>
      </c>
      <c r="AE38" s="9">
        <f t="shared" si="10"/>
        <v>1</v>
      </c>
      <c r="AF38" s="9">
        <f t="shared" si="74"/>
        <v>0.86219726749658077</v>
      </c>
      <c r="AG38" s="9">
        <f t="shared" si="74"/>
        <v>-0.50648792522723451</v>
      </c>
      <c r="AH38" s="9">
        <f t="shared" si="74"/>
        <v>-9.265717481166863E-3</v>
      </c>
      <c r="AI38" s="9">
        <f t="shared" si="12"/>
        <v>1</v>
      </c>
      <c r="AJ38" s="9">
        <f t="shared" si="75"/>
        <v>9.2626684439645179E-3</v>
      </c>
      <c r="AK38" s="9">
        <f t="shared" si="76"/>
        <v>2.3768411386783381E-4</v>
      </c>
      <c r="AL38" s="9">
        <f t="shared" si="77"/>
        <v>0.84892112288211552</v>
      </c>
      <c r="AM38" s="9">
        <f t="shared" si="16"/>
        <v>0.84897168762914155</v>
      </c>
      <c r="AN38" s="9">
        <f t="shared" si="78"/>
        <v>-0.42996609589628804</v>
      </c>
      <c r="AO38" s="9">
        <f t="shared" si="79"/>
        <v>-0.73202329773801256</v>
      </c>
      <c r="AP38" s="9">
        <f t="shared" si="80"/>
        <v>4.8963603157555578E-3</v>
      </c>
      <c r="AQ38" s="9">
        <f t="shared" si="81"/>
        <v>0.84897168762914155</v>
      </c>
      <c r="AR38" s="9">
        <f t="shared" si="82"/>
        <v>-7.5044047724254215E-3</v>
      </c>
      <c r="AS38" s="9">
        <f t="shared" si="83"/>
        <v>-0.99997177608589516</v>
      </c>
      <c r="AT38" s="9">
        <f t="shared" si="84"/>
        <v>3.618571979045436E-4</v>
      </c>
      <c r="AU38" s="9">
        <f t="shared" si="85"/>
        <v>0.99999999999999989</v>
      </c>
      <c r="AV38" s="9">
        <f t="shared" si="86"/>
        <v>0.86970167226900619</v>
      </c>
      <c r="AW38" s="9">
        <f t="shared" si="87"/>
        <v>0.49348385085866064</v>
      </c>
      <c r="AX38" s="9">
        <f t="shared" si="88"/>
        <v>-9.6275746790714066E-3</v>
      </c>
      <c r="AY38" s="9">
        <f t="shared" si="89"/>
        <v>0.99999999999999989</v>
      </c>
      <c r="AZ38" s="9">
        <f t="shared" si="90"/>
        <v>1.1073209663137618E-4</v>
      </c>
      <c r="BA38" s="9">
        <f t="shared" si="91"/>
        <v>-0.81896834209912073</v>
      </c>
      <c r="BB38" s="9">
        <f t="shared" si="92"/>
        <v>0.57383869020642053</v>
      </c>
      <c r="BC38" s="9">
        <f t="shared" si="39"/>
        <v>1</v>
      </c>
      <c r="BD38" s="9">
        <v>0</v>
      </c>
      <c r="BE38" s="9">
        <f t="shared" si="93"/>
        <v>-0.8191520442889918</v>
      </c>
      <c r="BF38" s="9">
        <f t="shared" si="94"/>
        <v>0.57357643635104605</v>
      </c>
      <c r="BG38" s="9">
        <f t="shared" si="40"/>
        <v>0.99999994260741176</v>
      </c>
      <c r="BH38" s="9">
        <f t="shared" si="23"/>
        <v>3.3879960617484093E-4</v>
      </c>
      <c r="BI38" s="9">
        <f t="shared" si="24"/>
        <v>3.387996126563699E-4</v>
      </c>
      <c r="BJ38" s="17">
        <f t="shared" si="41"/>
        <v>1.1647072743526239</v>
      </c>
      <c r="BK38" s="9">
        <f t="shared" si="95"/>
        <v>1.7318989397655868</v>
      </c>
      <c r="BL38" s="9">
        <f t="shared" si="96"/>
        <v>-1.300407436857387E-2</v>
      </c>
      <c r="BM38" s="9">
        <f t="shared" si="97"/>
        <v>-1.889329216023827E-2</v>
      </c>
      <c r="BN38" s="9">
        <f t="shared" si="56"/>
        <v>1.7320508075688772</v>
      </c>
      <c r="BO38" s="9">
        <f t="shared" si="57"/>
        <v>0.99991231908288913</v>
      </c>
      <c r="BP38" s="9">
        <f t="shared" si="99"/>
        <v>-1.3242135261299866E-2</v>
      </c>
      <c r="BQ38" s="9">
        <f t="shared" si="59"/>
        <v>-1.3242522302395752E-2</v>
      </c>
      <c r="BR38" s="9">
        <f t="shared" si="42"/>
        <v>-0.75874063803514225</v>
      </c>
      <c r="BS38" s="9">
        <f t="shared" si="98"/>
        <v>-2.0977531284341389</v>
      </c>
      <c r="BT38">
        <f t="shared" si="43"/>
        <v>1.5092094240998222E-16</v>
      </c>
    </row>
    <row r="39" spans="1:72">
      <c r="A39" s="8">
        <v>35</v>
      </c>
      <c r="B39" s="9">
        <f t="shared" si="63"/>
        <v>0.6108652381980153</v>
      </c>
      <c r="C39" s="28">
        <v>35</v>
      </c>
      <c r="D39" s="9">
        <f t="shared" si="64"/>
        <v>0.6108652381980153</v>
      </c>
      <c r="E39" s="25">
        <f t="shared" si="100"/>
        <v>58.1</v>
      </c>
      <c r="F39" s="9">
        <f t="shared" si="100"/>
        <v>1.0140362954087054</v>
      </c>
      <c r="G39" s="8">
        <v>4</v>
      </c>
      <c r="H39" s="8">
        <f t="shared" si="0"/>
        <v>1</v>
      </c>
      <c r="I39" s="9">
        <f t="shared" si="1"/>
        <v>1.7453292519943295E-2</v>
      </c>
      <c r="J39" s="9">
        <v>0</v>
      </c>
      <c r="K39" s="9">
        <v>0.5</v>
      </c>
      <c r="L39" s="9">
        <v>0</v>
      </c>
      <c r="M39" s="9">
        <f t="shared" si="2"/>
        <v>0.91227599008430083</v>
      </c>
      <c r="N39" s="9">
        <f t="shared" si="3"/>
        <v>0.31978833324867112</v>
      </c>
      <c r="O39" s="9">
        <f t="shared" si="29"/>
        <v>0.86088835937573049</v>
      </c>
      <c r="P39" s="9">
        <f t="shared" si="30"/>
        <v>-8.6441112714149559E-3</v>
      </c>
      <c r="Q39" s="9">
        <f t="shared" si="31"/>
        <v>-1.2345070282328285E-2</v>
      </c>
      <c r="R39" s="9">
        <f t="shared" si="44"/>
        <v>0.99984759923972433</v>
      </c>
      <c r="S39" s="9">
        <f t="shared" si="70"/>
        <v>-0.90985282202072904</v>
      </c>
      <c r="T39" s="9">
        <f t="shared" si="71"/>
        <v>2.0528241673039793E-2</v>
      </c>
      <c r="U39" s="9">
        <f t="shared" si="4"/>
        <v>0.88684035938330996</v>
      </c>
      <c r="V39" s="11">
        <f t="shared" si="5"/>
        <v>2.3151146034689235E-2</v>
      </c>
      <c r="W39" s="12">
        <f t="shared" si="72"/>
        <v>0.4620759428588353</v>
      </c>
      <c r="X39" s="11">
        <f t="shared" si="72"/>
        <v>0.99973197630028843</v>
      </c>
      <c r="Y39" s="9">
        <f t="shared" si="7"/>
        <v>2.3151146034689235E-2</v>
      </c>
      <c r="Z39" s="9">
        <f t="shared" si="8"/>
        <v>-0.49973197630028843</v>
      </c>
      <c r="AA39" s="9">
        <v>0</v>
      </c>
      <c r="AB39" s="9">
        <f t="shared" si="73"/>
        <v>2.3151146034689235E-2</v>
      </c>
      <c r="AC39" s="9">
        <f t="shared" si="73"/>
        <v>-0.99973197630028843</v>
      </c>
      <c r="AD39" s="9">
        <f t="shared" si="73"/>
        <v>0</v>
      </c>
      <c r="AE39" s="9">
        <f t="shared" si="10"/>
        <v>1</v>
      </c>
      <c r="AF39" s="9">
        <f t="shared" si="74"/>
        <v>0.86088835937573049</v>
      </c>
      <c r="AG39" s="9">
        <f t="shared" si="74"/>
        <v>-0.50864411127141496</v>
      </c>
      <c r="AH39" s="9">
        <f t="shared" si="74"/>
        <v>-1.2345070282328285E-2</v>
      </c>
      <c r="AI39" s="9">
        <f t="shared" si="12"/>
        <v>1</v>
      </c>
      <c r="AJ39" s="9">
        <f t="shared" si="75"/>
        <v>1.2341761510918016E-2</v>
      </c>
      <c r="AK39" s="9">
        <f t="shared" si="76"/>
        <v>2.858025249146844E-4</v>
      </c>
      <c r="AL39" s="9">
        <f t="shared" si="77"/>
        <v>0.84888192679288277</v>
      </c>
      <c r="AM39" s="9">
        <f t="shared" si="16"/>
        <v>0.84897168762914166</v>
      </c>
      <c r="AN39" s="9">
        <f t="shared" si="78"/>
        <v>-0.43177526497567525</v>
      </c>
      <c r="AO39" s="9">
        <f t="shared" si="79"/>
        <v>-0.7309449291736938</v>
      </c>
      <c r="AP39" s="9">
        <f t="shared" si="80"/>
        <v>6.5236083820238936E-3</v>
      </c>
      <c r="AQ39" s="9">
        <f t="shared" si="81"/>
        <v>0.84897168762914166</v>
      </c>
      <c r="AR39" s="9">
        <f t="shared" si="82"/>
        <v>-1.0004369590536744E-2</v>
      </c>
      <c r="AS39" s="9">
        <f t="shared" si="83"/>
        <v>-0.99994983881845867</v>
      </c>
      <c r="AT39" s="9">
        <f t="shared" si="84"/>
        <v>4.8211620410159445E-4</v>
      </c>
      <c r="AU39" s="9">
        <f t="shared" si="85"/>
        <v>1</v>
      </c>
      <c r="AV39" s="9">
        <f t="shared" si="86"/>
        <v>0.87089272896626724</v>
      </c>
      <c r="AW39" s="9">
        <f t="shared" si="87"/>
        <v>0.49130572754704371</v>
      </c>
      <c r="AX39" s="9">
        <f t="shared" si="88"/>
        <v>-1.282718648642988E-2</v>
      </c>
      <c r="AY39" s="9">
        <f t="shared" si="89"/>
        <v>0.99999999999999989</v>
      </c>
      <c r="AZ39" s="9">
        <f t="shared" si="90"/>
        <v>1.4315657209819019E-4</v>
      </c>
      <c r="BA39" s="9">
        <f t="shared" si="91"/>
        <v>-0.81891786271038169</v>
      </c>
      <c r="BB39" s="9">
        <f t="shared" si="92"/>
        <v>0.57391071922386694</v>
      </c>
      <c r="BC39" s="9">
        <f t="shared" si="39"/>
        <v>1</v>
      </c>
      <c r="BD39" s="9">
        <v>0</v>
      </c>
      <c r="BE39" s="9">
        <f t="shared" si="93"/>
        <v>-0.8191520442889918</v>
      </c>
      <c r="BF39" s="9">
        <f t="shared" si="94"/>
        <v>0.57357643635104605</v>
      </c>
      <c r="BG39" s="9">
        <f t="shared" si="40"/>
        <v>0.99999990646007242</v>
      </c>
      <c r="BH39" s="9">
        <f t="shared" si="23"/>
        <v>4.3252727820578202E-4</v>
      </c>
      <c r="BI39" s="9">
        <f t="shared" si="24"/>
        <v>4.3252729169197259E-4</v>
      </c>
      <c r="BJ39" s="17">
        <f t="shared" si="41"/>
        <v>1.4869193002904342</v>
      </c>
      <c r="BK39" s="9">
        <f t="shared" si="95"/>
        <v>1.7317810883419977</v>
      </c>
      <c r="BL39" s="9">
        <f t="shared" si="96"/>
        <v>-1.7338383724371242E-2</v>
      </c>
      <c r="BM39" s="9">
        <f t="shared" si="97"/>
        <v>-2.5172256768758165E-2</v>
      </c>
      <c r="BN39" s="9">
        <f t="shared" si="56"/>
        <v>1.7320508075688772</v>
      </c>
      <c r="BO39" s="9">
        <f t="shared" si="57"/>
        <v>0.99984427753175553</v>
      </c>
      <c r="BP39" s="9">
        <f t="shared" si="99"/>
        <v>-1.7647115543392666E-2</v>
      </c>
      <c r="BQ39" s="9">
        <f t="shared" si="59"/>
        <v>-1.7648031617917545E-2</v>
      </c>
      <c r="BR39" s="9">
        <f t="shared" si="42"/>
        <v>-1.0111577284201092</v>
      </c>
      <c r="BS39" s="9">
        <f t="shared" si="98"/>
        <v>-2.6778548208262087</v>
      </c>
      <c r="BT39">
        <f t="shared" si="43"/>
        <v>2.2724877535296173E-16</v>
      </c>
    </row>
    <row r="40" spans="1:72">
      <c r="A40" s="10">
        <v>35</v>
      </c>
      <c r="B40" s="9">
        <f t="shared" si="63"/>
        <v>0.6108652381980153</v>
      </c>
      <c r="C40" s="28">
        <v>35</v>
      </c>
      <c r="D40" s="9">
        <f t="shared" si="64"/>
        <v>0.6108652381980153</v>
      </c>
      <c r="E40" s="25">
        <f t="shared" si="100"/>
        <v>58.1</v>
      </c>
      <c r="F40" s="9">
        <f t="shared" si="100"/>
        <v>1.0140362954087054</v>
      </c>
      <c r="G40" s="8">
        <v>5</v>
      </c>
      <c r="H40" s="8">
        <f t="shared" si="0"/>
        <v>1.25</v>
      </c>
      <c r="I40" s="9">
        <f t="shared" si="1"/>
        <v>2.1816615649929118E-2</v>
      </c>
      <c r="J40" s="9">
        <v>0</v>
      </c>
      <c r="K40" s="9">
        <v>0.5</v>
      </c>
      <c r="L40" s="9">
        <v>0</v>
      </c>
      <c r="M40" s="9">
        <f t="shared" si="2"/>
        <v>0.91227599008430083</v>
      </c>
      <c r="N40" s="9">
        <f t="shared" si="3"/>
        <v>0.31978833324867112</v>
      </c>
      <c r="O40" s="9">
        <f t="shared" si="29"/>
        <v>0.85956306118146153</v>
      </c>
      <c r="P40" s="9">
        <f t="shared" si="30"/>
        <v>-1.0797000997173539E-2</v>
      </c>
      <c r="Q40" s="9">
        <f t="shared" si="31"/>
        <v>-1.5419715452906019E-2</v>
      </c>
      <c r="R40" s="9">
        <f t="shared" si="44"/>
        <v>0.99976223237535145</v>
      </c>
      <c r="S40" s="9">
        <f t="shared" si="70"/>
        <v>-0.90845214527914908</v>
      </c>
      <c r="T40" s="9">
        <f t="shared" si="71"/>
        <v>1.8333497376420871E-2</v>
      </c>
      <c r="U40" s="9">
        <f t="shared" si="4"/>
        <v>0.88801787232010942</v>
      </c>
      <c r="V40" s="11">
        <f t="shared" si="5"/>
        <v>2.0650324837871561E-2</v>
      </c>
      <c r="W40" s="12">
        <f t="shared" si="72"/>
        <v>0.45980893688581764</v>
      </c>
      <c r="X40" s="11">
        <f t="shared" si="72"/>
        <v>0.9997867593062485</v>
      </c>
      <c r="Y40" s="9">
        <f t="shared" si="7"/>
        <v>2.0650324837871561E-2</v>
      </c>
      <c r="Z40" s="9">
        <f t="shared" si="8"/>
        <v>-0.4997867593062485</v>
      </c>
      <c r="AA40" s="9">
        <v>0</v>
      </c>
      <c r="AB40" s="9">
        <f t="shared" si="73"/>
        <v>2.0650324837871561E-2</v>
      </c>
      <c r="AC40" s="9">
        <f t="shared" si="73"/>
        <v>-0.9997867593062485</v>
      </c>
      <c r="AD40" s="9">
        <f t="shared" si="73"/>
        <v>0</v>
      </c>
      <c r="AE40" s="9">
        <f t="shared" si="10"/>
        <v>1</v>
      </c>
      <c r="AF40" s="9">
        <f t="shared" si="74"/>
        <v>0.85956306118146153</v>
      </c>
      <c r="AG40" s="9">
        <f t="shared" si="74"/>
        <v>-0.51079700099717351</v>
      </c>
      <c r="AH40" s="9">
        <f t="shared" si="74"/>
        <v>-1.5419715452906019E-2</v>
      </c>
      <c r="AI40" s="9">
        <f t="shared" si="12"/>
        <v>1</v>
      </c>
      <c r="AJ40" s="9">
        <f t="shared" si="75"/>
        <v>1.5416427342085389E-2</v>
      </c>
      <c r="AK40" s="9">
        <f t="shared" si="76"/>
        <v>3.1842213301005708E-4</v>
      </c>
      <c r="AL40" s="9">
        <f t="shared" si="77"/>
        <v>0.84883164336116979</v>
      </c>
      <c r="AM40" s="9">
        <f t="shared" si="16"/>
        <v>0.84897168762914155</v>
      </c>
      <c r="AN40" s="9">
        <f t="shared" si="78"/>
        <v>-0.43357574780170294</v>
      </c>
      <c r="AO40" s="9">
        <f t="shared" si="79"/>
        <v>-0.72986204271813315</v>
      </c>
      <c r="AP40" s="9">
        <f t="shared" si="80"/>
        <v>8.1483687558260975E-3</v>
      </c>
      <c r="AQ40" s="9">
        <f t="shared" si="81"/>
        <v>0.84897168762914166</v>
      </c>
      <c r="AR40" s="9">
        <f t="shared" si="82"/>
        <v>-1.2503668706910442E-2</v>
      </c>
      <c r="AS40" s="9">
        <f t="shared" si="83"/>
        <v>-0.99992164474744305</v>
      </c>
      <c r="AT40" s="9">
        <f t="shared" si="84"/>
        <v>6.021913616096209E-4</v>
      </c>
      <c r="AU40" s="9">
        <f t="shared" si="85"/>
        <v>1</v>
      </c>
      <c r="AV40" s="9">
        <f t="shared" si="86"/>
        <v>0.87206672988837197</v>
      </c>
      <c r="AW40" s="9">
        <f t="shared" si="87"/>
        <v>0.48912464375026954</v>
      </c>
      <c r="AX40" s="9">
        <f t="shared" si="88"/>
        <v>-1.6021906814515638E-2</v>
      </c>
      <c r="AY40" s="9">
        <f t="shared" si="89"/>
        <v>1</v>
      </c>
      <c r="AZ40" s="9">
        <f t="shared" si="90"/>
        <v>1.7313525978791128E-4</v>
      </c>
      <c r="BA40" s="9">
        <f t="shared" si="91"/>
        <v>-0.81887272924328713</v>
      </c>
      <c r="BB40" s="9">
        <f t="shared" si="92"/>
        <v>0.57397510688690312</v>
      </c>
      <c r="BC40" s="9">
        <f t="shared" si="39"/>
        <v>1</v>
      </c>
      <c r="BD40" s="9">
        <v>0</v>
      </c>
      <c r="BE40" s="9">
        <f t="shared" si="93"/>
        <v>-0.8191520442889918</v>
      </c>
      <c r="BF40" s="9">
        <f t="shared" si="94"/>
        <v>0.57357643635104605</v>
      </c>
      <c r="BG40" s="9">
        <f t="shared" si="40"/>
        <v>0.99999986653454531</v>
      </c>
      <c r="BH40" s="9">
        <f t="shared" si="23"/>
        <v>5.1665355085643236E-4</v>
      </c>
      <c r="BI40" s="9">
        <f t="shared" si="24"/>
        <v>5.1665357384156731E-4</v>
      </c>
      <c r="BJ40" s="17">
        <f t="shared" si="41"/>
        <v>1.7761241550883462</v>
      </c>
      <c r="BK40" s="9">
        <f t="shared" si="95"/>
        <v>1.7316297910698335</v>
      </c>
      <c r="BL40" s="9">
        <f t="shared" si="96"/>
        <v>-2.1672357246903973E-2</v>
      </c>
      <c r="BM40" s="9">
        <f t="shared" si="97"/>
        <v>-3.1441622267421657E-2</v>
      </c>
      <c r="BN40" s="9">
        <f t="shared" si="56"/>
        <v>1.7320508075688772</v>
      </c>
      <c r="BO40" s="9">
        <f t="shared" si="57"/>
        <v>0.9997569260109439</v>
      </c>
      <c r="BP40" s="9">
        <f t="shared" si="99"/>
        <v>-2.204742373040558E-2</v>
      </c>
      <c r="BQ40" s="9">
        <f t="shared" si="59"/>
        <v>-2.2049210289191361E-2</v>
      </c>
      <c r="BR40" s="9">
        <f t="shared" si="42"/>
        <v>-1.2633266911670944</v>
      </c>
      <c r="BS40" s="9">
        <f t="shared" si="98"/>
        <v>-3.1984058801026549</v>
      </c>
      <c r="BT40">
        <f t="shared" si="43"/>
        <v>1.7347234759768071E-16</v>
      </c>
    </row>
    <row r="41" spans="1:72">
      <c r="A41" s="8">
        <v>35</v>
      </c>
      <c r="B41" s="9">
        <f t="shared" si="63"/>
        <v>0.6108652381980153</v>
      </c>
      <c r="C41" s="28">
        <v>35</v>
      </c>
      <c r="D41" s="9">
        <f t="shared" si="64"/>
        <v>0.6108652381980153</v>
      </c>
      <c r="E41" s="25">
        <f t="shared" si="100"/>
        <v>58.1</v>
      </c>
      <c r="F41" s="9">
        <f t="shared" si="100"/>
        <v>1.0140362954087054</v>
      </c>
      <c r="G41" s="8">
        <v>6</v>
      </c>
      <c r="H41" s="8">
        <f t="shared" si="0"/>
        <v>1.5</v>
      </c>
      <c r="I41" s="9">
        <f t="shared" si="1"/>
        <v>2.6179938779914941E-2</v>
      </c>
      <c r="J41" s="9">
        <v>0</v>
      </c>
      <c r="K41" s="9">
        <v>0.5</v>
      </c>
      <c r="L41" s="9">
        <v>0</v>
      </c>
      <c r="M41" s="9">
        <f t="shared" si="2"/>
        <v>0.91227599008430083</v>
      </c>
      <c r="N41" s="9">
        <f t="shared" si="3"/>
        <v>0.31978833324867112</v>
      </c>
      <c r="O41" s="9">
        <f t="shared" si="29"/>
        <v>0.85822139814554099</v>
      </c>
      <c r="P41" s="9">
        <f t="shared" si="30"/>
        <v>-1.2946553416593343E-2</v>
      </c>
      <c r="Q41" s="9">
        <f t="shared" si="31"/>
        <v>-1.8489594456088082E-2</v>
      </c>
      <c r="R41" s="9">
        <f t="shared" si="44"/>
        <v>0.9996581348968494</v>
      </c>
      <c r="S41" s="9">
        <f t="shared" si="70"/>
        <v>-0.9070341729182283</v>
      </c>
      <c r="T41" s="9">
        <f t="shared" si="71"/>
        <v>1.6132906942165348E-2</v>
      </c>
      <c r="U41" s="9">
        <f t="shared" si="4"/>
        <v>0.88919488301100291</v>
      </c>
      <c r="V41" s="11">
        <f t="shared" si="5"/>
        <v>1.8149479281233543E-2</v>
      </c>
      <c r="W41" s="12">
        <f t="shared" si="72"/>
        <v>0.45752864394161036</v>
      </c>
      <c r="X41" s="11">
        <f t="shared" si="72"/>
        <v>0.99983528463533433</v>
      </c>
      <c r="Y41" s="9">
        <f t="shared" si="7"/>
        <v>1.8149479281233543E-2</v>
      </c>
      <c r="Z41" s="9">
        <f t="shared" si="8"/>
        <v>-0.49983528463533433</v>
      </c>
      <c r="AA41" s="9">
        <v>0</v>
      </c>
      <c r="AB41" s="9">
        <f t="shared" si="73"/>
        <v>1.8149479281233543E-2</v>
      </c>
      <c r="AC41" s="9">
        <f t="shared" si="73"/>
        <v>-0.99983528463533433</v>
      </c>
      <c r="AD41" s="9">
        <f t="shared" si="73"/>
        <v>0</v>
      </c>
      <c r="AE41" s="9">
        <f t="shared" si="10"/>
        <v>1</v>
      </c>
      <c r="AF41" s="9">
        <f t="shared" si="74"/>
        <v>0.85822139814554099</v>
      </c>
      <c r="AG41" s="9">
        <f t="shared" si="74"/>
        <v>-0.51294655341659334</v>
      </c>
      <c r="AH41" s="9">
        <f t="shared" si="74"/>
        <v>-1.8489594456088082E-2</v>
      </c>
      <c r="AI41" s="9">
        <f t="shared" si="12"/>
        <v>0.99999999999999989</v>
      </c>
      <c r="AJ41" s="9">
        <f t="shared" si="75"/>
        <v>1.8486548935794728E-2</v>
      </c>
      <c r="AK41" s="9">
        <f t="shared" si="76"/>
        <v>3.355765114991812E-4</v>
      </c>
      <c r="AL41" s="9">
        <f t="shared" si="77"/>
        <v>0.84877032305136701</v>
      </c>
      <c r="AM41" s="9">
        <f t="shared" si="16"/>
        <v>0.84897168762914144</v>
      </c>
      <c r="AN41" s="9">
        <f t="shared" si="78"/>
        <v>-0.43536760717788059</v>
      </c>
      <c r="AO41" s="9">
        <f t="shared" si="79"/>
        <v>-0.72877466214630215</v>
      </c>
      <c r="AP41" s="9">
        <f t="shared" si="80"/>
        <v>9.7706105040667266E-3</v>
      </c>
      <c r="AQ41" s="9">
        <f t="shared" si="81"/>
        <v>0.84897168762914133</v>
      </c>
      <c r="AR41" s="9">
        <f t="shared" si="82"/>
        <v>-1.5002353570737703E-2</v>
      </c>
      <c r="AS41" s="9">
        <f t="shared" si="83"/>
        <v>-0.9998871976314414</v>
      </c>
      <c r="AT41" s="9">
        <f t="shared" si="84"/>
        <v>7.2208038437071576E-4</v>
      </c>
      <c r="AU41" s="9">
        <f t="shared" si="85"/>
        <v>1</v>
      </c>
      <c r="AV41" s="9">
        <f t="shared" si="86"/>
        <v>0.87322375171627864</v>
      </c>
      <c r="AW41" s="9">
        <f t="shared" si="87"/>
        <v>0.48694064421484806</v>
      </c>
      <c r="AX41" s="9">
        <f t="shared" si="88"/>
        <v>-1.9211674840458798E-2</v>
      </c>
      <c r="AY41" s="9">
        <f t="shared" si="89"/>
        <v>0.99999999999999989</v>
      </c>
      <c r="AZ41" s="9">
        <f t="shared" si="90"/>
        <v>2.0054696712225317E-4</v>
      </c>
      <c r="BA41" s="9">
        <f t="shared" si="91"/>
        <v>-0.81883292209410297</v>
      </c>
      <c r="BB41" s="9">
        <f t="shared" si="92"/>
        <v>0.57403188541730565</v>
      </c>
      <c r="BC41" s="9">
        <f t="shared" si="39"/>
        <v>1</v>
      </c>
      <c r="BD41" s="9">
        <v>0</v>
      </c>
      <c r="BE41" s="9">
        <f t="shared" si="93"/>
        <v>-0.8191520442889918</v>
      </c>
      <c r="BF41" s="9">
        <f t="shared" si="94"/>
        <v>0.57357643635104605</v>
      </c>
      <c r="BG41" s="9">
        <f t="shared" si="40"/>
        <v>0.99999982525404341</v>
      </c>
      <c r="BH41" s="9">
        <f t="shared" si="23"/>
        <v>5.9117838480133602E-4</v>
      </c>
      <c r="BI41" s="9">
        <f t="shared" si="24"/>
        <v>5.9117841923668263E-4</v>
      </c>
      <c r="BJ41" s="17">
        <f t="shared" si="41"/>
        <v>2.0323217016886508</v>
      </c>
      <c r="BK41" s="9">
        <f t="shared" si="95"/>
        <v>1.7314451498618197</v>
      </c>
      <c r="BL41" s="9">
        <f t="shared" si="96"/>
        <v>-2.6005909201745281E-2</v>
      </c>
      <c r="BM41" s="9">
        <f t="shared" si="97"/>
        <v>-3.770126929654688E-2</v>
      </c>
      <c r="BN41" s="9">
        <f t="shared" si="56"/>
        <v>1.7320508075688772</v>
      </c>
      <c r="BO41" s="9">
        <f t="shared" si="57"/>
        <v>0.99965032335979365</v>
      </c>
      <c r="BP41" s="9">
        <f t="shared" si="99"/>
        <v>-2.6442976509085135E-2</v>
      </c>
      <c r="BQ41" s="9">
        <f t="shared" si="59"/>
        <v>-2.6446059103981599E-2</v>
      </c>
      <c r="BR41" s="9">
        <f t="shared" si="42"/>
        <v>-1.5152475714116731</v>
      </c>
      <c r="BS41" s="9">
        <f t="shared" si="98"/>
        <v>-3.659417138801544</v>
      </c>
      <c r="BT41">
        <f t="shared" si="43"/>
        <v>-5.2041704279304213E-17</v>
      </c>
    </row>
    <row r="42" spans="1:72">
      <c r="A42" s="10">
        <v>35</v>
      </c>
      <c r="B42" s="9">
        <f t="shared" si="63"/>
        <v>0.6108652381980153</v>
      </c>
      <c r="C42" s="28">
        <v>35</v>
      </c>
      <c r="D42" s="9">
        <f t="shared" si="64"/>
        <v>0.6108652381980153</v>
      </c>
      <c r="E42" s="25">
        <f t="shared" si="100"/>
        <v>58.1</v>
      </c>
      <c r="F42" s="9">
        <f t="shared" si="100"/>
        <v>1.0140362954087054</v>
      </c>
      <c r="G42" s="8">
        <v>7</v>
      </c>
      <c r="H42" s="8">
        <f t="shared" si="0"/>
        <v>1.75</v>
      </c>
      <c r="I42" s="9">
        <f t="shared" si="1"/>
        <v>3.0543261909900768E-2</v>
      </c>
      <c r="J42" s="9">
        <v>0</v>
      </c>
      <c r="K42" s="9">
        <v>0.5</v>
      </c>
      <c r="L42" s="9">
        <v>0</v>
      </c>
      <c r="M42" s="9">
        <f t="shared" si="2"/>
        <v>0.91227599008430083</v>
      </c>
      <c r="N42" s="9">
        <f t="shared" si="3"/>
        <v>0.31978833324867112</v>
      </c>
      <c r="O42" s="9">
        <f t="shared" si="29"/>
        <v>0.85686339581129956</v>
      </c>
      <c r="P42" s="9">
        <f t="shared" si="30"/>
        <v>-1.5092727605294814E-2</v>
      </c>
      <c r="Q42" s="9">
        <f t="shared" si="31"/>
        <v>-2.1554648845803465E-2</v>
      </c>
      <c r="R42" s="9">
        <f t="shared" si="44"/>
        <v>0.99953539711313411</v>
      </c>
      <c r="S42" s="9">
        <f t="shared" si="70"/>
        <v>-0.90559893193411711</v>
      </c>
      <c r="T42" s="9">
        <f t="shared" si="71"/>
        <v>1.3926555572264965E-2</v>
      </c>
      <c r="U42" s="9">
        <f t="shared" si="4"/>
        <v>0.89037131137131564</v>
      </c>
      <c r="V42" s="11">
        <f t="shared" si="5"/>
        <v>1.564856001060333E-2</v>
      </c>
      <c r="W42" s="12">
        <f t="shared" si="72"/>
        <v>0.45523502489035667</v>
      </c>
      <c r="X42" s="11">
        <f t="shared" si="72"/>
        <v>0.99987755378825993</v>
      </c>
      <c r="Y42" s="9">
        <f t="shared" si="7"/>
        <v>1.564856001060333E-2</v>
      </c>
      <c r="Z42" s="9">
        <f t="shared" si="8"/>
        <v>-0.49987755378825993</v>
      </c>
      <c r="AA42" s="9">
        <v>0</v>
      </c>
      <c r="AB42" s="9">
        <f t="shared" si="73"/>
        <v>1.564856001060333E-2</v>
      </c>
      <c r="AC42" s="9">
        <f t="shared" si="73"/>
        <v>-0.99987755378825993</v>
      </c>
      <c r="AD42" s="9">
        <f t="shared" si="73"/>
        <v>0</v>
      </c>
      <c r="AE42" s="9">
        <f t="shared" si="10"/>
        <v>1</v>
      </c>
      <c r="AF42" s="9">
        <f t="shared" si="74"/>
        <v>0.85686339581129956</v>
      </c>
      <c r="AG42" s="9">
        <f t="shared" si="74"/>
        <v>-0.51509272760529479</v>
      </c>
      <c r="AH42" s="9">
        <f t="shared" si="74"/>
        <v>-2.1554648845803465E-2</v>
      </c>
      <c r="AI42" s="9">
        <f t="shared" si="12"/>
        <v>1</v>
      </c>
      <c r="AJ42" s="9">
        <f t="shared" si="75"/>
        <v>2.1552009560706908E-2</v>
      </c>
      <c r="AK42" s="9">
        <f t="shared" si="76"/>
        <v>3.3729921597103733E-4</v>
      </c>
      <c r="AL42" s="9">
        <f t="shared" si="77"/>
        <v>0.8486980166755469</v>
      </c>
      <c r="AM42" s="9">
        <f t="shared" si="16"/>
        <v>0.84897168762914155</v>
      </c>
      <c r="AN42" s="9">
        <f t="shared" si="78"/>
        <v>-0.43715090595645517</v>
      </c>
      <c r="AO42" s="9">
        <f t="shared" si="79"/>
        <v>-0.72768281058492645</v>
      </c>
      <c r="AP42" s="9">
        <f t="shared" si="80"/>
        <v>1.1390302741601344E-2</v>
      </c>
      <c r="AQ42" s="9">
        <f t="shared" si="81"/>
        <v>0.84897168762914155</v>
      </c>
      <c r="AR42" s="9">
        <f t="shared" si="82"/>
        <v>-1.7500475525144277E-2</v>
      </c>
      <c r="AS42" s="9">
        <f t="shared" si="83"/>
        <v>-0.99984650059954661</v>
      </c>
      <c r="AT42" s="9">
        <f t="shared" si="84"/>
        <v>8.4178098987069613E-4</v>
      </c>
      <c r="AU42" s="9">
        <f t="shared" si="85"/>
        <v>1</v>
      </c>
      <c r="AV42" s="9">
        <f t="shared" si="86"/>
        <v>0.87436387133644389</v>
      </c>
      <c r="AW42" s="9">
        <f t="shared" si="87"/>
        <v>0.48475377299425182</v>
      </c>
      <c r="AX42" s="9">
        <f t="shared" si="88"/>
        <v>-2.2396429835674161E-2</v>
      </c>
      <c r="AY42" s="9">
        <f t="shared" si="89"/>
        <v>1.0000000000000002</v>
      </c>
      <c r="AZ42" s="9">
        <f t="shared" si="90"/>
        <v>2.2527077104704182E-4</v>
      </c>
      <c r="BA42" s="9">
        <f t="shared" si="91"/>
        <v>-0.81879842115543466</v>
      </c>
      <c r="BB42" s="9">
        <f t="shared" si="92"/>
        <v>0.57408108727465268</v>
      </c>
      <c r="BC42" s="9">
        <f t="shared" si="39"/>
        <v>1</v>
      </c>
      <c r="BD42" s="9">
        <v>0</v>
      </c>
      <c r="BE42" s="9">
        <f t="shared" si="93"/>
        <v>-0.8191520442889918</v>
      </c>
      <c r="BF42" s="9">
        <f t="shared" si="94"/>
        <v>0.57357643635104605</v>
      </c>
      <c r="BG42" s="9">
        <f t="shared" si="40"/>
        <v>0.99999978476560236</v>
      </c>
      <c r="BH42" s="9">
        <f t="shared" si="23"/>
        <v>6.5610117282305196E-4</v>
      </c>
      <c r="BI42" s="9">
        <f t="shared" si="24"/>
        <v>6.5610121989490293E-4</v>
      </c>
      <c r="BJ42" s="17">
        <f t="shared" si="41"/>
        <v>2.2555098500017623</v>
      </c>
      <c r="BK42" s="9">
        <f t="shared" si="95"/>
        <v>1.7312272671477436</v>
      </c>
      <c r="BL42" s="9">
        <f t="shared" si="96"/>
        <v>-3.0338954611042968E-2</v>
      </c>
      <c r="BM42" s="9">
        <f t="shared" si="97"/>
        <v>-4.3951078681477629E-2</v>
      </c>
      <c r="BN42" s="9">
        <f t="shared" si="56"/>
        <v>1.7320508075688776</v>
      </c>
      <c r="BO42" s="9">
        <f t="shared" si="57"/>
        <v>0.9995245287161697</v>
      </c>
      <c r="BP42" s="9">
        <f t="shared" si="99"/>
        <v>-3.0833690903278105E-2</v>
      </c>
      <c r="BQ42" s="9">
        <f t="shared" si="59"/>
        <v>-3.0838578677755631E-2</v>
      </c>
      <c r="BR42" s="9">
        <f t="shared" si="42"/>
        <v>-1.7669204044175284</v>
      </c>
      <c r="BS42" s="9">
        <f t="shared" si="98"/>
        <v>-4.0608970602068162</v>
      </c>
      <c r="BT42">
        <f t="shared" si="43"/>
        <v>-7.6327832942979512E-17</v>
      </c>
    </row>
    <row r="43" spans="1:72">
      <c r="A43" s="8">
        <v>35</v>
      </c>
      <c r="B43" s="9">
        <f t="shared" si="63"/>
        <v>0.6108652381980153</v>
      </c>
      <c r="C43" s="28">
        <v>35</v>
      </c>
      <c r="D43" s="9">
        <f t="shared" si="64"/>
        <v>0.6108652381980153</v>
      </c>
      <c r="E43" s="25">
        <f t="shared" si="100"/>
        <v>58.1</v>
      </c>
      <c r="F43" s="9">
        <f t="shared" si="100"/>
        <v>1.0140362954087054</v>
      </c>
      <c r="G43" s="8">
        <v>8</v>
      </c>
      <c r="H43" s="8">
        <f t="shared" si="0"/>
        <v>2</v>
      </c>
      <c r="I43" s="9">
        <f t="shared" si="1"/>
        <v>3.4906585039886591E-2</v>
      </c>
      <c r="J43" s="9">
        <v>0</v>
      </c>
      <c r="K43" s="9">
        <v>0.5</v>
      </c>
      <c r="L43" s="9">
        <v>0</v>
      </c>
      <c r="M43" s="9">
        <f t="shared" si="2"/>
        <v>0.91227599008430083</v>
      </c>
      <c r="N43" s="9">
        <f t="shared" si="3"/>
        <v>0.31978833324867112</v>
      </c>
      <c r="O43" s="9">
        <f t="shared" si="29"/>
        <v>0.85548908003314361</v>
      </c>
      <c r="P43" s="9">
        <f t="shared" si="30"/>
        <v>-1.7235482703214899E-2</v>
      </c>
      <c r="Q43" s="9">
        <f t="shared" si="31"/>
        <v>-2.4614820267834542E-2</v>
      </c>
      <c r="R43" s="9">
        <f t="shared" si="44"/>
        <v>0.99939411062318217</v>
      </c>
      <c r="S43" s="9">
        <f t="shared" si="70"/>
        <v>-0.9041464496517343</v>
      </c>
      <c r="T43" s="9">
        <f t="shared" si="71"/>
        <v>1.1714529036899735E-2</v>
      </c>
      <c r="U43" s="9">
        <f t="shared" si="4"/>
        <v>0.89154707670919742</v>
      </c>
      <c r="V43" s="11">
        <f t="shared" si="5"/>
        <v>1.3147517786606382E-2</v>
      </c>
      <c r="W43" s="12">
        <f t="shared" si="72"/>
        <v>0.45292804065467668</v>
      </c>
      <c r="X43" s="11">
        <f t="shared" si="72"/>
        <v>0.99991356765275008</v>
      </c>
      <c r="Y43" s="9">
        <f t="shared" si="7"/>
        <v>1.3147517786606382E-2</v>
      </c>
      <c r="Z43" s="9">
        <f t="shared" si="8"/>
        <v>-0.49991356765275008</v>
      </c>
      <c r="AA43" s="9">
        <v>0</v>
      </c>
      <c r="AB43" s="9">
        <f t="shared" si="73"/>
        <v>1.3147517786606382E-2</v>
      </c>
      <c r="AC43" s="9">
        <f t="shared" si="73"/>
        <v>-0.99991356765275008</v>
      </c>
      <c r="AD43" s="9">
        <f t="shared" si="73"/>
        <v>0</v>
      </c>
      <c r="AE43" s="9">
        <f t="shared" si="10"/>
        <v>1</v>
      </c>
      <c r="AF43" s="9">
        <f t="shared" si="74"/>
        <v>0.85548908003314361</v>
      </c>
      <c r="AG43" s="9">
        <f t="shared" si="74"/>
        <v>-0.51723548270321484</v>
      </c>
      <c r="AH43" s="9">
        <f t="shared" si="74"/>
        <v>-2.4614820267834542E-2</v>
      </c>
      <c r="AI43" s="9">
        <f t="shared" si="12"/>
        <v>1</v>
      </c>
      <c r="AJ43" s="9">
        <f t="shared" si="75"/>
        <v>2.4612692751141658E-2</v>
      </c>
      <c r="AK43" s="9">
        <f t="shared" si="76"/>
        <v>3.2362378728547389E-4</v>
      </c>
      <c r="AL43" s="9">
        <f t="shared" si="77"/>
        <v>0.84861477539520525</v>
      </c>
      <c r="AM43" s="9">
        <f t="shared" si="16"/>
        <v>0.84897168762914144</v>
      </c>
      <c r="AN43" s="9">
        <f t="shared" si="78"/>
        <v>-0.43892570703926082</v>
      </c>
      <c r="AO43" s="9">
        <f t="shared" si="79"/>
        <v>-0.72658651051375378</v>
      </c>
      <c r="AP43" s="9">
        <f t="shared" si="80"/>
        <v>1.3007414631824364E-2</v>
      </c>
      <c r="AQ43" s="9">
        <f t="shared" si="81"/>
        <v>0.84897168762914133</v>
      </c>
      <c r="AR43" s="9">
        <f t="shared" si="82"/>
        <v>-1.9998085808301758E-2</v>
      </c>
      <c r="AS43" s="9">
        <f t="shared" si="83"/>
        <v>-0.99979955615303762</v>
      </c>
      <c r="AT43" s="9">
        <f t="shared" si="84"/>
        <v>9.6129089918257742E-4</v>
      </c>
      <c r="AU43" s="9">
        <f t="shared" si="85"/>
        <v>1</v>
      </c>
      <c r="AV43" s="9">
        <f t="shared" si="86"/>
        <v>0.87548716584144537</v>
      </c>
      <c r="AW43" s="9">
        <f t="shared" si="87"/>
        <v>0.48256407344982277</v>
      </c>
      <c r="AX43" s="9">
        <f t="shared" si="88"/>
        <v>-2.5576111167017121E-2</v>
      </c>
      <c r="AY43" s="9">
        <f t="shared" si="89"/>
        <v>1</v>
      </c>
      <c r="AZ43" s="9">
        <f t="shared" si="90"/>
        <v>2.471860139641284E-4</v>
      </c>
      <c r="BA43" s="9">
        <f t="shared" si="91"/>
        <v>-0.81876920581556401</v>
      </c>
      <c r="BB43" s="9">
        <f t="shared" si="92"/>
        <v>0.57412274515753603</v>
      </c>
      <c r="BC43" s="9">
        <f t="shared" si="39"/>
        <v>1</v>
      </c>
      <c r="BD43" s="9">
        <v>0</v>
      </c>
      <c r="BE43" s="9">
        <f t="shared" si="93"/>
        <v>-0.8191520442889918</v>
      </c>
      <c r="BF43" s="9">
        <f t="shared" si="94"/>
        <v>0.57357643635104605</v>
      </c>
      <c r="BG43" s="9">
        <f t="shared" si="40"/>
        <v>0.99999974694023286</v>
      </c>
      <c r="BH43" s="9">
        <f t="shared" si="23"/>
        <v>7.1142074064699658E-4</v>
      </c>
      <c r="BI43" s="9">
        <f t="shared" si="24"/>
        <v>7.1142080065765827E-4</v>
      </c>
      <c r="BJ43" s="17">
        <f t="shared" si="41"/>
        <v>2.4456845601301009</v>
      </c>
      <c r="BK43" s="9">
        <f t="shared" si="95"/>
        <v>1.730976245874589</v>
      </c>
      <c r="BL43" s="9">
        <f t="shared" si="96"/>
        <v>-3.4671409253392071E-2</v>
      </c>
      <c r="BM43" s="9">
        <f t="shared" si="97"/>
        <v>-5.0190931434851663E-2</v>
      </c>
      <c r="BN43" s="9">
        <f t="shared" si="56"/>
        <v>1.7320508075688772</v>
      </c>
      <c r="BO43" s="9">
        <f t="shared" si="57"/>
        <v>0.99937960151654182</v>
      </c>
      <c r="BP43" s="9">
        <f t="shared" si="99"/>
        <v>-3.5219484275584474E-2</v>
      </c>
      <c r="BQ43" s="9">
        <f t="shared" si="59"/>
        <v>-3.5226769455046492E-2</v>
      </c>
      <c r="BR43" s="9">
        <f t="shared" si="42"/>
        <v>-2.0183452156545272</v>
      </c>
      <c r="BS43" s="9">
        <f t="shared" si="98"/>
        <v>-4.4028517570865233</v>
      </c>
      <c r="BT43">
        <f t="shared" si="43"/>
        <v>-1.4918621893400541E-16</v>
      </c>
    </row>
    <row r="44" spans="1:72">
      <c r="A44" s="10">
        <v>35</v>
      </c>
      <c r="B44" s="9">
        <f t="shared" si="63"/>
        <v>0.6108652381980153</v>
      </c>
      <c r="C44" s="28">
        <v>35</v>
      </c>
      <c r="D44" s="9">
        <f t="shared" si="64"/>
        <v>0.6108652381980153</v>
      </c>
      <c r="E44" s="25">
        <f t="shared" si="100"/>
        <v>58.1</v>
      </c>
      <c r="F44" s="9">
        <f t="shared" si="100"/>
        <v>1.0140362954087054</v>
      </c>
      <c r="G44" s="8">
        <v>9</v>
      </c>
      <c r="H44" s="8">
        <f t="shared" si="0"/>
        <v>2.25</v>
      </c>
      <c r="I44" s="9">
        <f t="shared" si="1"/>
        <v>3.9269908169872414E-2</v>
      </c>
      <c r="J44" s="9">
        <v>0</v>
      </c>
      <c r="K44" s="9">
        <v>0.5</v>
      </c>
      <c r="L44" s="9">
        <v>0</v>
      </c>
      <c r="M44" s="9">
        <f t="shared" si="2"/>
        <v>0.91227599008430083</v>
      </c>
      <c r="N44" s="9">
        <f t="shared" si="3"/>
        <v>0.31978833324867112</v>
      </c>
      <c r="O44" s="9">
        <f t="shared" si="29"/>
        <v>0.85409847697606489</v>
      </c>
      <c r="P44" s="9">
        <f t="shared" si="30"/>
        <v>-1.9374777915385416E-2</v>
      </c>
      <c r="Q44" s="9">
        <f t="shared" si="31"/>
        <v>-2.7670050460928769E-2</v>
      </c>
      <c r="R44" s="9">
        <f t="shared" si="44"/>
        <v>0.99923436830748968</v>
      </c>
      <c r="S44" s="9">
        <f t="shared" si="70"/>
        <v>-0.90267675372424938</v>
      </c>
      <c r="T44" s="9">
        <f t="shared" si="71"/>
        <v>9.4969136694714185E-3</v>
      </c>
      <c r="U44" s="9">
        <f t="shared" si="4"/>
        <v>0.89272209771861233</v>
      </c>
      <c r="V44" s="11">
        <f t="shared" si="5"/>
        <v>1.0646303483609837E-2</v>
      </c>
      <c r="W44" s="12">
        <f t="shared" si="72"/>
        <v>0.45060765222628035</v>
      </c>
      <c r="X44" s="11">
        <f t="shared" si="72"/>
        <v>0.99994332650512496</v>
      </c>
      <c r="Y44" s="9">
        <f t="shared" si="7"/>
        <v>1.0646303483609837E-2</v>
      </c>
      <c r="Z44" s="9">
        <f t="shared" si="8"/>
        <v>-0.49994332650512496</v>
      </c>
      <c r="AA44" s="9">
        <v>0</v>
      </c>
      <c r="AB44" s="9">
        <f t="shared" si="73"/>
        <v>1.0646303483609837E-2</v>
      </c>
      <c r="AC44" s="9">
        <f t="shared" si="73"/>
        <v>-0.99994332650512496</v>
      </c>
      <c r="AD44" s="9">
        <f t="shared" si="73"/>
        <v>0</v>
      </c>
      <c r="AE44" s="9">
        <f t="shared" si="10"/>
        <v>1</v>
      </c>
      <c r="AF44" s="9">
        <f t="shared" si="74"/>
        <v>0.85409847697606489</v>
      </c>
      <c r="AG44" s="9">
        <f t="shared" si="74"/>
        <v>-0.51937477791538544</v>
      </c>
      <c r="AH44" s="9">
        <f t="shared" si="74"/>
        <v>-2.7670050460928769E-2</v>
      </c>
      <c r="AI44" s="9">
        <f t="shared" si="12"/>
        <v>1</v>
      </c>
      <c r="AJ44" s="9">
        <f t="shared" si="75"/>
        <v>2.7668482302465779E-2</v>
      </c>
      <c r="AK44" s="9">
        <f t="shared" si="76"/>
        <v>2.9458375461384592E-4</v>
      </c>
      <c r="AL44" s="9">
        <f t="shared" si="77"/>
        <v>0.84852065072298755</v>
      </c>
      <c r="AM44" s="9">
        <f t="shared" si="16"/>
        <v>0.84897168762914144</v>
      </c>
      <c r="AN44" s="9">
        <f t="shared" si="78"/>
        <v>-0.44069207337851485</v>
      </c>
      <c r="AO44" s="9">
        <f t="shared" si="79"/>
        <v>-0.72548578376672967</v>
      </c>
      <c r="AP44" s="9">
        <f t="shared" si="80"/>
        <v>1.4621915387256513E-2</v>
      </c>
      <c r="AQ44" s="9">
        <f t="shared" si="81"/>
        <v>0.84897168762914133</v>
      </c>
      <c r="AR44" s="9">
        <f t="shared" si="82"/>
        <v>-2.249523555448385E-2</v>
      </c>
      <c r="AS44" s="9">
        <f t="shared" si="83"/>
        <v>-0.99974636616696488</v>
      </c>
      <c r="AT44" s="9">
        <f t="shared" si="84"/>
        <v>1.0806078370099552E-3</v>
      </c>
      <c r="AU44" s="9">
        <f t="shared" si="85"/>
        <v>1</v>
      </c>
      <c r="AV44" s="9">
        <f t="shared" si="86"/>
        <v>0.87659371253054874</v>
      </c>
      <c r="AW44" s="9">
        <f t="shared" si="87"/>
        <v>0.48037158825157944</v>
      </c>
      <c r="AX44" s="9">
        <f t="shared" si="88"/>
        <v>-2.8750658297938724E-2</v>
      </c>
      <c r="AY44" s="9">
        <f t="shared" si="89"/>
        <v>1</v>
      </c>
      <c r="AZ44" s="9">
        <f t="shared" si="90"/>
        <v>2.6617229975036197E-4</v>
      </c>
      <c r="BA44" s="9">
        <f t="shared" si="91"/>
        <v>-0.81874525495769346</v>
      </c>
      <c r="BB44" s="9">
        <f t="shared" si="92"/>
        <v>0.5741568920047625</v>
      </c>
      <c r="BC44" s="9">
        <f t="shared" si="39"/>
        <v>1</v>
      </c>
      <c r="BD44" s="9">
        <v>0</v>
      </c>
      <c r="BE44" s="9">
        <f t="shared" si="93"/>
        <v>-0.8191520442889918</v>
      </c>
      <c r="BF44" s="9">
        <f t="shared" si="94"/>
        <v>0.57357643635104605</v>
      </c>
      <c r="BG44" s="9">
        <f t="shared" si="40"/>
        <v>0.99999971337299054</v>
      </c>
      <c r="BH44" s="9">
        <f t="shared" si="23"/>
        <v>7.5713534903887401E-4</v>
      </c>
      <c r="BI44" s="9">
        <f t="shared" si="24"/>
        <v>7.5713542137736251E-4</v>
      </c>
      <c r="BJ44" s="17">
        <f t="shared" si="41"/>
        <v>2.6028398498869221</v>
      </c>
      <c r="BK44" s="9">
        <f t="shared" si="95"/>
        <v>1.7306921895066136</v>
      </c>
      <c r="BL44" s="9">
        <f t="shared" si="96"/>
        <v>-3.9003189663806004E-2</v>
      </c>
      <c r="BM44" s="9">
        <f t="shared" si="97"/>
        <v>-5.6420708758867497E-2</v>
      </c>
      <c r="BN44" s="9">
        <f t="shared" si="56"/>
        <v>1.7320508075688772</v>
      </c>
      <c r="BO44" s="9">
        <f t="shared" si="57"/>
        <v>0.99921560149602628</v>
      </c>
      <c r="BP44" s="9">
        <f t="shared" si="99"/>
        <v>-3.9600274329029635E-2</v>
      </c>
      <c r="BQ44" s="9">
        <f t="shared" si="59"/>
        <v>-3.96106317108086E-2</v>
      </c>
      <c r="BR44" s="9">
        <f t="shared" si="42"/>
        <v>-2.2695220208763964</v>
      </c>
      <c r="BS44" s="9">
        <f t="shared" si="98"/>
        <v>-4.6852850103351429</v>
      </c>
      <c r="BT44">
        <f t="shared" si="43"/>
        <v>-1.5959455978986625E-16</v>
      </c>
    </row>
    <row r="45" spans="1:72">
      <c r="A45" s="8">
        <v>35</v>
      </c>
      <c r="B45" s="9">
        <f t="shared" si="63"/>
        <v>0.6108652381980153</v>
      </c>
      <c r="C45" s="28">
        <v>35</v>
      </c>
      <c r="D45" s="9">
        <f t="shared" si="64"/>
        <v>0.6108652381980153</v>
      </c>
      <c r="E45" s="25">
        <f t="shared" si="100"/>
        <v>58.1</v>
      </c>
      <c r="F45" s="9">
        <f t="shared" si="100"/>
        <v>1.0140362954087054</v>
      </c>
      <c r="G45" s="8">
        <v>10</v>
      </c>
      <c r="H45" s="8">
        <f t="shared" si="0"/>
        <v>2.5</v>
      </c>
      <c r="I45" s="9">
        <f t="shared" si="1"/>
        <v>4.3633231299858237E-2</v>
      </c>
      <c r="J45" s="9">
        <v>0</v>
      </c>
      <c r="K45" s="9">
        <v>0.5</v>
      </c>
      <c r="L45" s="9">
        <v>0</v>
      </c>
      <c r="M45" s="9">
        <f t="shared" si="2"/>
        <v>0.91227599008430083</v>
      </c>
      <c r="N45" s="9">
        <f t="shared" si="3"/>
        <v>0.31978833324867112</v>
      </c>
      <c r="O45" s="9">
        <f t="shared" si="29"/>
        <v>0.85269161311514097</v>
      </c>
      <c r="P45" s="9">
        <f t="shared" si="30"/>
        <v>-2.1510572512709158E-2</v>
      </c>
      <c r="Q45" s="9">
        <f t="shared" si="31"/>
        <v>-3.0720281257907295E-2</v>
      </c>
      <c r="R45" s="9">
        <f t="shared" si="44"/>
        <v>0.99905626431943506</v>
      </c>
      <c r="S45" s="9">
        <f t="shared" si="70"/>
        <v>-0.90118987213255397</v>
      </c>
      <c r="T45" s="9">
        <f t="shared" si="71"/>
        <v>7.2737963615936985E-3</v>
      </c>
      <c r="U45" s="9">
        <f t="shared" si="4"/>
        <v>0.89389629247239177</v>
      </c>
      <c r="V45" s="11">
        <f t="shared" si="5"/>
        <v>8.1448680887219807E-3</v>
      </c>
      <c r="W45" s="12">
        <f t="shared" si="72"/>
        <v>0.44827382067672911</v>
      </c>
      <c r="X45" s="11">
        <f t="shared" si="72"/>
        <v>0.99996683001178455</v>
      </c>
      <c r="Y45" s="9">
        <f t="shared" si="7"/>
        <v>8.1448680887219807E-3</v>
      </c>
      <c r="Z45" s="9">
        <f t="shared" si="8"/>
        <v>-0.49996683001178455</v>
      </c>
      <c r="AA45" s="9">
        <v>0</v>
      </c>
      <c r="AB45" s="9">
        <f t="shared" si="73"/>
        <v>8.1448680887219807E-3</v>
      </c>
      <c r="AC45" s="9">
        <f t="shared" si="73"/>
        <v>-0.99996683001178455</v>
      </c>
      <c r="AD45" s="9">
        <f t="shared" si="73"/>
        <v>0</v>
      </c>
      <c r="AE45" s="9">
        <f t="shared" si="10"/>
        <v>1</v>
      </c>
      <c r="AF45" s="9">
        <f t="shared" si="74"/>
        <v>0.85269161311514097</v>
      </c>
      <c r="AG45" s="9">
        <f t="shared" si="74"/>
        <v>-0.52151057251270916</v>
      </c>
      <c r="AH45" s="9">
        <f t="shared" si="74"/>
        <v>-3.0720281257907295E-2</v>
      </c>
      <c r="AI45" s="9">
        <f t="shared" si="12"/>
        <v>1</v>
      </c>
      <c r="AJ45" s="9">
        <f t="shared" si="75"/>
        <v>3.0719262266539996E-2</v>
      </c>
      <c r="AK45" s="9">
        <f t="shared" si="76"/>
        <v>2.5021263849409308E-4</v>
      </c>
      <c r="AL45" s="9">
        <f t="shared" si="77"/>
        <v>0.84841569452439258</v>
      </c>
      <c r="AM45" s="9">
        <f t="shared" si="16"/>
        <v>0.84897168762914133</v>
      </c>
      <c r="AN45" s="9">
        <f t="shared" si="78"/>
        <v>-0.44245006797755487</v>
      </c>
      <c r="AO45" s="9">
        <f t="shared" si="79"/>
        <v>-0.72438065153307052</v>
      </c>
      <c r="AP45" s="9">
        <f t="shared" si="80"/>
        <v>1.623377427013066E-2</v>
      </c>
      <c r="AQ45" s="9">
        <f t="shared" si="81"/>
        <v>0.84897168762914133</v>
      </c>
      <c r="AR45" s="9">
        <f t="shared" si="82"/>
        <v>-2.4991975795068844E-2</v>
      </c>
      <c r="AS45" s="9">
        <f t="shared" si="83"/>
        <v>-0.99968693189163438</v>
      </c>
      <c r="AT45" s="9">
        <f t="shared" si="84"/>
        <v>1.19972953173033E-3</v>
      </c>
      <c r="AU45" s="9">
        <f t="shared" si="85"/>
        <v>1</v>
      </c>
      <c r="AV45" s="9">
        <f t="shared" si="86"/>
        <v>0.87768358891020981</v>
      </c>
      <c r="AW45" s="9">
        <f t="shared" si="87"/>
        <v>0.47817635937892522</v>
      </c>
      <c r="AX45" s="9">
        <f t="shared" si="88"/>
        <v>-3.1920010789637625E-2</v>
      </c>
      <c r="AY45" s="9">
        <f t="shared" si="89"/>
        <v>1</v>
      </c>
      <c r="AZ45" s="9">
        <f t="shared" si="90"/>
        <v>2.8210948986025219E-4</v>
      </c>
      <c r="BA45" s="9">
        <f t="shared" si="91"/>
        <v>-0.8187265469590973</v>
      </c>
      <c r="BB45" s="9">
        <f t="shared" si="92"/>
        <v>0.574183560996541</v>
      </c>
      <c r="BC45" s="9">
        <f t="shared" si="39"/>
        <v>0.99999999999999989</v>
      </c>
      <c r="BD45" s="9">
        <v>0</v>
      </c>
      <c r="BE45" s="9">
        <f t="shared" si="93"/>
        <v>-0.8191520442889918</v>
      </c>
      <c r="BF45" s="9">
        <f t="shared" si="94"/>
        <v>0.57357643635104605</v>
      </c>
      <c r="BG45" s="9">
        <f t="shared" si="40"/>
        <v>0.99999968538296136</v>
      </c>
      <c r="BH45" s="9">
        <f t="shared" si="23"/>
        <v>7.9324269820492388E-4</v>
      </c>
      <c r="BI45" s="9">
        <f t="shared" si="24"/>
        <v>7.9324278139415716E-4</v>
      </c>
      <c r="BJ45" s="17">
        <f t="shared" si="41"/>
        <v>2.7269678101862276</v>
      </c>
      <c r="BK45" s="9">
        <f t="shared" si="95"/>
        <v>1.7303752020253507</v>
      </c>
      <c r="BL45" s="9">
        <f t="shared" si="96"/>
        <v>-4.3334213133783939E-2</v>
      </c>
      <c r="BM45" s="9">
        <f t="shared" si="97"/>
        <v>-6.2640292047544927E-2</v>
      </c>
      <c r="BN45" s="9">
        <f t="shared" si="56"/>
        <v>1.732050807568877</v>
      </c>
      <c r="BO45" s="9">
        <f t="shared" si="57"/>
        <v>0.99903258868838951</v>
      </c>
      <c r="BP45" s="9">
        <f t="shared" si="99"/>
        <v>-4.3975979108772517E-2</v>
      </c>
      <c r="BQ45" s="9">
        <f t="shared" si="59"/>
        <v>-4.399016555178413E-2</v>
      </c>
      <c r="BR45" s="9">
        <f t="shared" si="42"/>
        <v>-2.5204508261990131</v>
      </c>
      <c r="BS45" s="9">
        <f t="shared" si="98"/>
        <v>-4.9081982877631347</v>
      </c>
      <c r="BT45">
        <f t="shared" si="43"/>
        <v>0</v>
      </c>
    </row>
    <row r="46" spans="1:72">
      <c r="A46" s="10">
        <v>35</v>
      </c>
      <c r="B46" s="9">
        <f t="shared" si="63"/>
        <v>0.6108652381980153</v>
      </c>
      <c r="C46" s="28">
        <v>35</v>
      </c>
      <c r="D46" s="9">
        <f t="shared" si="64"/>
        <v>0.6108652381980153</v>
      </c>
      <c r="E46" s="25">
        <f t="shared" si="100"/>
        <v>58.1</v>
      </c>
      <c r="F46" s="9">
        <f t="shared" si="100"/>
        <v>1.0140362954087054</v>
      </c>
      <c r="G46" s="8">
        <v>11</v>
      </c>
      <c r="H46" s="8">
        <f t="shared" si="0"/>
        <v>2.75</v>
      </c>
      <c r="I46" s="9">
        <f t="shared" si="1"/>
        <v>4.799655442984406E-2</v>
      </c>
      <c r="J46" s="9">
        <v>0</v>
      </c>
      <c r="K46" s="9">
        <v>0.5</v>
      </c>
      <c r="L46" s="9">
        <v>0</v>
      </c>
      <c r="M46" s="9">
        <f t="shared" si="2"/>
        <v>0.91227599008430083</v>
      </c>
      <c r="N46" s="9">
        <f t="shared" si="3"/>
        <v>0.31978833324867112</v>
      </c>
      <c r="O46" s="9">
        <f t="shared" si="29"/>
        <v>0.85126851523503189</v>
      </c>
      <c r="P46" s="9">
        <f t="shared" si="30"/>
        <v>-2.3642825832735692E-2</v>
      </c>
      <c r="Q46" s="9">
        <f t="shared" si="31"/>
        <v>-3.3765454586772464E-2</v>
      </c>
      <c r="R46" s="9">
        <f t="shared" si="44"/>
        <v>0.99885989407654863</v>
      </c>
      <c r="S46" s="9">
        <f t="shared" si="70"/>
        <v>-0.8996858331847305</v>
      </c>
      <c r="T46" s="9">
        <f t="shared" si="71"/>
        <v>5.0452645580346123E-3</v>
      </c>
      <c r="U46" s="9">
        <f t="shared" si="4"/>
        <v>0.89506957841536283</v>
      </c>
      <c r="V46" s="11">
        <f t="shared" si="5"/>
        <v>5.6431627008424103E-3</v>
      </c>
      <c r="W46" s="12">
        <f t="shared" si="72"/>
        <v>0.44592650716832771</v>
      </c>
      <c r="X46" s="11">
        <f t="shared" si="72"/>
        <v>0.99998407723059857</v>
      </c>
      <c r="Y46" s="9">
        <f t="shared" si="7"/>
        <v>5.6431627008424103E-3</v>
      </c>
      <c r="Z46" s="9">
        <f t="shared" si="8"/>
        <v>-0.49998407723059857</v>
      </c>
      <c r="AA46" s="9">
        <v>0</v>
      </c>
      <c r="AB46" s="9">
        <f t="shared" si="73"/>
        <v>5.6431627008424103E-3</v>
      </c>
      <c r="AC46" s="9">
        <f t="shared" si="73"/>
        <v>-0.99998407723059857</v>
      </c>
      <c r="AD46" s="9">
        <f t="shared" si="73"/>
        <v>0</v>
      </c>
      <c r="AE46" s="9">
        <f t="shared" si="10"/>
        <v>1</v>
      </c>
      <c r="AF46" s="9">
        <f t="shared" si="74"/>
        <v>0.85126851523503189</v>
      </c>
      <c r="AG46" s="9">
        <f t="shared" si="74"/>
        <v>-0.52364282583273569</v>
      </c>
      <c r="AH46" s="9">
        <f t="shared" si="74"/>
        <v>-3.3765454586772464E-2</v>
      </c>
      <c r="AI46" s="9">
        <f t="shared" si="12"/>
        <v>1</v>
      </c>
      <c r="AJ46" s="9">
        <f t="shared" si="75"/>
        <v>3.3764916947225346E-2</v>
      </c>
      <c r="AK46" s="9">
        <f t="shared" si="76"/>
        <v>1.9054395390106265E-4</v>
      </c>
      <c r="AL46" s="9">
        <f t="shared" si="77"/>
        <v>0.84829995901946209</v>
      </c>
      <c r="AM46" s="9">
        <f t="shared" si="16"/>
        <v>0.84897168762914133</v>
      </c>
      <c r="AN46" s="9">
        <f t="shared" si="78"/>
        <v>-0.44419975389152278</v>
      </c>
      <c r="AO46" s="9">
        <f t="shared" si="79"/>
        <v>-0.72327113435824353</v>
      </c>
      <c r="AP46" s="9">
        <f t="shared" si="80"/>
        <v>1.7842960592977075E-2</v>
      </c>
      <c r="AQ46" s="9">
        <f t="shared" si="81"/>
        <v>0.84897168762914121</v>
      </c>
      <c r="AR46" s="9">
        <f t="shared" si="82"/>
        <v>-2.7488357459488577E-2</v>
      </c>
      <c r="AS46" s="9">
        <f t="shared" si="83"/>
        <v>-0.99962125395399537</v>
      </c>
      <c r="AT46" s="9">
        <f t="shared" si="84"/>
        <v>1.31865371543834E-3</v>
      </c>
      <c r="AU46" s="9">
        <f t="shared" si="85"/>
        <v>1</v>
      </c>
      <c r="AV46" s="9">
        <f t="shared" si="86"/>
        <v>0.87875687269452052</v>
      </c>
      <c r="AW46" s="9">
        <f t="shared" si="87"/>
        <v>0.47597842812125968</v>
      </c>
      <c r="AX46" s="9">
        <f t="shared" si="88"/>
        <v>-3.5084108302210801E-2</v>
      </c>
      <c r="AY46" s="9">
        <f t="shared" si="89"/>
        <v>1</v>
      </c>
      <c r="AZ46" s="9">
        <f t="shared" si="90"/>
        <v>2.9487769951268283E-4</v>
      </c>
      <c r="BA46" s="9">
        <f t="shared" si="91"/>
        <v>-0.81871305969018482</v>
      </c>
      <c r="BB46" s="9">
        <f t="shared" si="92"/>
        <v>0.57420278555565907</v>
      </c>
      <c r="BC46" s="9">
        <f t="shared" si="39"/>
        <v>1</v>
      </c>
      <c r="BD46" s="9">
        <v>0</v>
      </c>
      <c r="BE46" s="9">
        <f t="shared" si="93"/>
        <v>-0.8191520442889918</v>
      </c>
      <c r="BF46" s="9">
        <f t="shared" si="94"/>
        <v>0.57357643635104605</v>
      </c>
      <c r="BG46" s="9">
        <f t="shared" si="40"/>
        <v>0.99999966401316909</v>
      </c>
      <c r="BH46" s="9">
        <f t="shared" si="23"/>
        <v>8.1973992760862521E-4</v>
      </c>
      <c r="BI46" s="9">
        <f t="shared" si="24"/>
        <v>8.1974001941591105E-4</v>
      </c>
      <c r="BJ46" s="17">
        <f t="shared" si="41"/>
        <v>2.8180586046302314</v>
      </c>
      <c r="BK46" s="9">
        <f t="shared" si="95"/>
        <v>1.7300253879295524</v>
      </c>
      <c r="BL46" s="9">
        <f t="shared" si="96"/>
        <v>-4.7664397711476014E-2</v>
      </c>
      <c r="BM46" s="9">
        <f t="shared" si="97"/>
        <v>-6.8849562888983265E-2</v>
      </c>
      <c r="BN46" s="9">
        <f t="shared" si="56"/>
        <v>1.7320508075688772</v>
      </c>
      <c r="BO46" s="9">
        <f t="shared" si="57"/>
        <v>0.99883062342601392</v>
      </c>
      <c r="BP46" s="9">
        <f t="shared" si="99"/>
        <v>-4.8346517003817431E-2</v>
      </c>
      <c r="BQ46" s="9">
        <f t="shared" si="59"/>
        <v>-4.8365370917848358E-2</v>
      </c>
      <c r="BR46" s="9">
        <f t="shared" si="42"/>
        <v>-2.7711316281774834</v>
      </c>
      <c r="BS46" s="9">
        <f t="shared" si="98"/>
        <v>-5.0715907625960099</v>
      </c>
      <c r="BT46">
        <f t="shared" si="43"/>
        <v>-1.457167719820518E-16</v>
      </c>
    </row>
    <row r="47" spans="1:72">
      <c r="A47" s="8">
        <v>35</v>
      </c>
      <c r="B47" s="9">
        <f t="shared" si="63"/>
        <v>0.6108652381980153</v>
      </c>
      <c r="C47" s="28">
        <v>35</v>
      </c>
      <c r="D47" s="9">
        <f t="shared" si="64"/>
        <v>0.6108652381980153</v>
      </c>
      <c r="E47" s="25">
        <f t="shared" si="100"/>
        <v>58.1</v>
      </c>
      <c r="F47" s="9">
        <f t="shared" si="100"/>
        <v>1.0140362954087054</v>
      </c>
      <c r="G47" s="8">
        <v>12</v>
      </c>
      <c r="H47" s="8">
        <f t="shared" si="0"/>
        <v>3</v>
      </c>
      <c r="I47" s="9">
        <f t="shared" si="1"/>
        <v>5.2359877559829883E-2</v>
      </c>
      <c r="J47" s="9">
        <v>0</v>
      </c>
      <c r="K47" s="9">
        <v>0.5</v>
      </c>
      <c r="L47" s="9">
        <v>0</v>
      </c>
      <c r="M47" s="9">
        <f t="shared" si="2"/>
        <v>0.91227599008430083</v>
      </c>
      <c r="N47" s="9">
        <f t="shared" si="3"/>
        <v>0.31978833324867112</v>
      </c>
      <c r="O47" s="9">
        <f t="shared" si="29"/>
        <v>0.84982921042946991</v>
      </c>
      <c r="P47" s="9">
        <f t="shared" si="30"/>
        <v>-2.5771497280435401E-2</v>
      </c>
      <c r="Q47" s="9">
        <f t="shared" si="31"/>
        <v>-3.6805512471813601E-2</v>
      </c>
      <c r="R47" s="9">
        <f t="shared" si="44"/>
        <v>0.99864535425168721</v>
      </c>
      <c r="S47" s="9">
        <f t="shared" si="70"/>
        <v>-0.89816466551551244</v>
      </c>
      <c r="T47" s="9">
        <f t="shared" si="71"/>
        <v>2.8114062516165217E-3</v>
      </c>
      <c r="U47" s="9">
        <f t="shared" si="4"/>
        <v>0.8962418723575476</v>
      </c>
      <c r="V47" s="11">
        <f t="shared" si="5"/>
        <v>3.1411385297680952E-3</v>
      </c>
      <c r="W47" s="12">
        <f t="shared" si="72"/>
        <v>0.44356567296516236</v>
      </c>
      <c r="X47" s="11">
        <f t="shared" si="72"/>
        <v>0.99999506661219917</v>
      </c>
      <c r="Y47" s="9">
        <f t="shared" si="7"/>
        <v>3.1411385297680952E-3</v>
      </c>
      <c r="Z47" s="9">
        <f t="shared" si="8"/>
        <v>-0.49999506661219917</v>
      </c>
      <c r="AA47" s="9">
        <v>0</v>
      </c>
      <c r="AB47" s="9">
        <f t="shared" si="73"/>
        <v>3.1411385297680952E-3</v>
      </c>
      <c r="AC47" s="9">
        <f t="shared" si="73"/>
        <v>-0.99999506661219917</v>
      </c>
      <c r="AD47" s="9">
        <f t="shared" si="73"/>
        <v>0</v>
      </c>
      <c r="AE47" s="9">
        <f t="shared" si="10"/>
        <v>1</v>
      </c>
      <c r="AF47" s="9">
        <f t="shared" si="74"/>
        <v>0.84982921042946991</v>
      </c>
      <c r="AG47" s="9">
        <f t="shared" si="74"/>
        <v>-0.52577149728043537</v>
      </c>
      <c r="AH47" s="9">
        <f t="shared" si="74"/>
        <v>-3.6805512471813601E-2</v>
      </c>
      <c r="AI47" s="9">
        <f t="shared" si="12"/>
        <v>1</v>
      </c>
      <c r="AJ47" s="9">
        <f t="shared" si="75"/>
        <v>3.6805330895947369E-2</v>
      </c>
      <c r="AK47" s="9">
        <f t="shared" si="76"/>
        <v>1.1561121333307386E-4</v>
      </c>
      <c r="AL47" s="9">
        <f t="shared" si="77"/>
        <v>0.84817349678444898</v>
      </c>
      <c r="AM47" s="9">
        <f t="shared" si="16"/>
        <v>0.84897168762914144</v>
      </c>
      <c r="AN47" s="9">
        <f t="shared" si="78"/>
        <v>-0.44594119422798806</v>
      </c>
      <c r="AO47" s="9">
        <f t="shared" si="79"/>
        <v>-0.72215725214485071</v>
      </c>
      <c r="AP47" s="9">
        <f t="shared" si="80"/>
        <v>1.9449443719207753E-2</v>
      </c>
      <c r="AQ47" s="9">
        <f t="shared" si="81"/>
        <v>0.84897168762914133</v>
      </c>
      <c r="AR47" s="9">
        <f t="shared" si="82"/>
        <v>-2.9984431376119391E-2</v>
      </c>
      <c r="AS47" s="9">
        <f t="shared" si="83"/>
        <v>-0.9995493323589284</v>
      </c>
      <c r="AT47" s="9">
        <f t="shared" si="84"/>
        <v>1.4373781239889506E-3</v>
      </c>
      <c r="AU47" s="9">
        <f t="shared" si="85"/>
        <v>1</v>
      </c>
      <c r="AV47" s="9">
        <f t="shared" si="86"/>
        <v>0.8798136418055893</v>
      </c>
      <c r="AW47" s="9">
        <f t="shared" si="87"/>
        <v>0.47377783507849303</v>
      </c>
      <c r="AX47" s="9">
        <f t="shared" si="88"/>
        <v>-3.8242890595802548E-2</v>
      </c>
      <c r="AY47" s="9">
        <f t="shared" si="89"/>
        <v>1</v>
      </c>
      <c r="AZ47" s="9">
        <f t="shared" si="90"/>
        <v>3.0435729396417061E-4</v>
      </c>
      <c r="BA47" s="9">
        <f t="shared" si="91"/>
        <v>-0.81870477051346902</v>
      </c>
      <c r="BB47" s="9">
        <f t="shared" si="92"/>
        <v>0.5742145993486456</v>
      </c>
      <c r="BC47" s="9">
        <f t="shared" si="39"/>
        <v>1</v>
      </c>
      <c r="BD47" s="9">
        <v>0</v>
      </c>
      <c r="BE47" s="9">
        <f t="shared" si="93"/>
        <v>-0.8191520442889918</v>
      </c>
      <c r="BF47" s="9">
        <f t="shared" si="94"/>
        <v>0.57357643635104605</v>
      </c>
      <c r="BG47" s="9">
        <f t="shared" si="40"/>
        <v>0.99999965003039792</v>
      </c>
      <c r="BH47" s="9">
        <f t="shared" si="23"/>
        <v>8.3662362009101184E-4</v>
      </c>
      <c r="BI47" s="9">
        <f t="shared" si="24"/>
        <v>8.3662371768863735E-4</v>
      </c>
      <c r="BJ47" s="17">
        <f t="shared" si="41"/>
        <v>2.8761004838462036</v>
      </c>
      <c r="BK47" s="9">
        <f t="shared" si="95"/>
        <v>1.7296428522350591</v>
      </c>
      <c r="BL47" s="9">
        <f t="shared" si="96"/>
        <v>-5.1993662201942348E-2</v>
      </c>
      <c r="BM47" s="9">
        <f t="shared" si="97"/>
        <v>-7.5048403067616148E-2</v>
      </c>
      <c r="BN47" s="9">
        <f t="shared" si="56"/>
        <v>1.7320508075688772</v>
      </c>
      <c r="BO47" s="9">
        <f t="shared" si="57"/>
        <v>0.99860976633982357</v>
      </c>
      <c r="BP47" s="9">
        <f t="shared" si="99"/>
        <v>-5.2711806748801243E-2</v>
      </c>
      <c r="BQ47" s="9">
        <f t="shared" si="59"/>
        <v>-5.2736247583406656E-2</v>
      </c>
      <c r="BR47" s="9">
        <f t="shared" si="42"/>
        <v>-3.0215644138861886</v>
      </c>
      <c r="BS47" s="9">
        <f t="shared" si="98"/>
        <v>-5.1754593326852572</v>
      </c>
      <c r="BT47">
        <f t="shared" si="43"/>
        <v>-1.0408340855860843E-16</v>
      </c>
    </row>
    <row r="48" spans="1:72">
      <c r="A48" s="10">
        <v>35</v>
      </c>
      <c r="B48" s="9">
        <f t="shared" si="63"/>
        <v>0.6108652381980153</v>
      </c>
      <c r="C48" s="28">
        <v>35</v>
      </c>
      <c r="D48" s="9">
        <f t="shared" si="64"/>
        <v>0.6108652381980153</v>
      </c>
      <c r="E48" s="25">
        <f t="shared" si="100"/>
        <v>58.1</v>
      </c>
      <c r="F48" s="9">
        <f t="shared" si="100"/>
        <v>1.0140362954087054</v>
      </c>
      <c r="G48" s="8">
        <v>13</v>
      </c>
      <c r="H48" s="8">
        <f t="shared" si="0"/>
        <v>3.25</v>
      </c>
      <c r="I48" s="9">
        <f t="shared" si="1"/>
        <v>5.6723200689815706E-2</v>
      </c>
      <c r="J48" s="9">
        <v>0</v>
      </c>
      <c r="K48" s="9">
        <v>0.5</v>
      </c>
      <c r="L48" s="9">
        <v>0</v>
      </c>
      <c r="M48" s="9">
        <f t="shared" si="2"/>
        <v>0.91227599008430083</v>
      </c>
      <c r="N48" s="9">
        <f t="shared" si="3"/>
        <v>0.31978833324867112</v>
      </c>
      <c r="O48" s="9">
        <f t="shared" si="29"/>
        <v>0.8483737261007438</v>
      </c>
      <c r="P48" s="9">
        <f t="shared" si="30"/>
        <v>-2.7896546328972316E-2</v>
      </c>
      <c r="Q48" s="9">
        <f t="shared" si="31"/>
        <v>-3.9840397034710845E-2</v>
      </c>
      <c r="R48" s="9">
        <f t="shared" si="44"/>
        <v>0.99841274276411662</v>
      </c>
      <c r="S48" s="9">
        <f t="shared" si="70"/>
        <v>-0.89662639808573941</v>
      </c>
      <c r="T48" s="9">
        <f t="shared" si="71"/>
        <v>5.7230997807056205E-4</v>
      </c>
      <c r="U48" s="9">
        <f t="shared" si="4"/>
        <v>0.89741309046743778</v>
      </c>
      <c r="V48" s="11">
        <f t="shared" si="5"/>
        <v>6.3874689535408106E-4</v>
      </c>
      <c r="W48" s="12">
        <f t="shared" si="72"/>
        <v>0.44119127944428171</v>
      </c>
      <c r="X48" s="11">
        <f t="shared" si="72"/>
        <v>0.99999979600118105</v>
      </c>
      <c r="Y48" s="9">
        <f t="shared" si="7"/>
        <v>6.3874689535408106E-4</v>
      </c>
      <c r="Z48" s="9">
        <f t="shared" si="8"/>
        <v>-0.49999979600118105</v>
      </c>
      <c r="AA48" s="9">
        <v>0</v>
      </c>
      <c r="AB48" s="9">
        <f t="shared" si="73"/>
        <v>6.3874689535408106E-4</v>
      </c>
      <c r="AC48" s="9">
        <f t="shared" si="73"/>
        <v>-0.99999979600118105</v>
      </c>
      <c r="AD48" s="9">
        <f t="shared" si="73"/>
        <v>0</v>
      </c>
      <c r="AE48" s="9">
        <f t="shared" si="10"/>
        <v>1</v>
      </c>
      <c r="AF48" s="9">
        <f t="shared" si="74"/>
        <v>0.8483737261007438</v>
      </c>
      <c r="AG48" s="9">
        <f t="shared" si="74"/>
        <v>-0.52789654632897232</v>
      </c>
      <c r="AH48" s="9">
        <f t="shared" si="74"/>
        <v>-3.9840397034710845E-2</v>
      </c>
      <c r="AI48" s="9">
        <f t="shared" si="12"/>
        <v>1</v>
      </c>
      <c r="AJ48" s="9">
        <f t="shared" si="75"/>
        <v>3.9840388907316907E-2</v>
      </c>
      <c r="AK48" s="9">
        <f t="shared" si="76"/>
        <v>2.5447929915595491E-5</v>
      </c>
      <c r="AL48" s="9">
        <f t="shared" si="77"/>
        <v>0.84803636075346989</v>
      </c>
      <c r="AM48" s="9">
        <f t="shared" si="16"/>
        <v>0.84897168762914155</v>
      </c>
      <c r="AN48" s="9">
        <f t="shared" si="78"/>
        <v>-0.44767445214751561</v>
      </c>
      <c r="AO48" s="9">
        <f t="shared" si="79"/>
        <v>-0.72103902415342069</v>
      </c>
      <c r="AP48" s="9">
        <f t="shared" si="80"/>
        <v>2.1053193063699738E-2</v>
      </c>
      <c r="AQ48" s="9">
        <f t="shared" si="81"/>
        <v>0.84897168762914166</v>
      </c>
      <c r="AR48" s="9">
        <f t="shared" si="82"/>
        <v>-3.2480248273119461E-2</v>
      </c>
      <c r="AS48" s="9">
        <f t="shared" si="83"/>
        <v>-0.99947116649043943</v>
      </c>
      <c r="AT48" s="9">
        <f t="shared" si="84"/>
        <v>1.5559004970405674E-3</v>
      </c>
      <c r="AU48" s="9">
        <f t="shared" si="85"/>
        <v>1</v>
      </c>
      <c r="AV48" s="9">
        <f t="shared" si="86"/>
        <v>0.88085397437386326</v>
      </c>
      <c r="AW48" s="9">
        <f t="shared" si="87"/>
        <v>0.47157462016146712</v>
      </c>
      <c r="AX48" s="9">
        <f t="shared" si="88"/>
        <v>-4.1396297531751412E-2</v>
      </c>
      <c r="AY48" s="9">
        <f t="shared" si="89"/>
        <v>1</v>
      </c>
      <c r="AZ48" s="9">
        <f t="shared" si="90"/>
        <v>3.1042888486436035E-4</v>
      </c>
      <c r="BA48" s="9">
        <f t="shared" si="91"/>
        <v>-0.81870165628244917</v>
      </c>
      <c r="BB48" s="9">
        <f t="shared" si="92"/>
        <v>0.57421903628692228</v>
      </c>
      <c r="BC48" s="9">
        <f t="shared" si="39"/>
        <v>1</v>
      </c>
      <c r="BD48" s="9">
        <v>0</v>
      </c>
      <c r="BE48" s="9">
        <f t="shared" si="93"/>
        <v>-0.8191520442889918</v>
      </c>
      <c r="BF48" s="9">
        <f t="shared" si="94"/>
        <v>0.57357643635104605</v>
      </c>
      <c r="BG48" s="9">
        <f t="shared" si="40"/>
        <v>0.99999964392493668</v>
      </c>
      <c r="BH48" s="9">
        <f t="shared" si="23"/>
        <v>8.438898031494931E-4</v>
      </c>
      <c r="BI48" s="9">
        <f t="shared" si="24"/>
        <v>8.4388990331221237E-4</v>
      </c>
      <c r="BJ48" s="17">
        <f t="shared" si="41"/>
        <v>2.9010797900095726</v>
      </c>
      <c r="BK48" s="9">
        <f t="shared" si="95"/>
        <v>1.7292277004746071</v>
      </c>
      <c r="BL48" s="9">
        <f t="shared" si="96"/>
        <v>-5.6321926167505199E-2</v>
      </c>
      <c r="BM48" s="9">
        <f t="shared" si="97"/>
        <v>-8.1236694566462264E-2</v>
      </c>
      <c r="BN48" s="9">
        <f t="shared" si="56"/>
        <v>1.7320508075688772</v>
      </c>
      <c r="BO48" s="9">
        <f t="shared" si="57"/>
        <v>0.99837007835917202</v>
      </c>
      <c r="BP48" s="9">
        <f t="shared" si="99"/>
        <v>-5.7071767425766029E-2</v>
      </c>
      <c r="BQ48" s="9">
        <f t="shared" si="59"/>
        <v>-5.710279515875373E-2</v>
      </c>
      <c r="BR48" s="9">
        <f t="shared" si="42"/>
        <v>-3.2717491609966585</v>
      </c>
      <c r="BS48" s="9">
        <f t="shared" si="98"/>
        <v>-5.2197986391980322</v>
      </c>
      <c r="BT48">
        <f t="shared" si="43"/>
        <v>2.0122792321330962E-16</v>
      </c>
    </row>
    <row r="49" spans="1:72">
      <c r="A49" s="8">
        <v>35</v>
      </c>
      <c r="B49" s="9">
        <f t="shared" si="63"/>
        <v>0.6108652381980153</v>
      </c>
      <c r="C49" s="28">
        <v>35</v>
      </c>
      <c r="D49" s="9">
        <f t="shared" si="64"/>
        <v>0.6108652381980153</v>
      </c>
      <c r="E49" s="25">
        <f t="shared" si="100"/>
        <v>58.1</v>
      </c>
      <c r="F49" s="9">
        <f t="shared" si="100"/>
        <v>1.0140362954087054</v>
      </c>
      <c r="G49" s="8">
        <v>14</v>
      </c>
      <c r="H49" s="8">
        <f t="shared" si="0"/>
        <v>3.5</v>
      </c>
      <c r="I49" s="9">
        <f t="shared" si="1"/>
        <v>6.1086523819801536E-2</v>
      </c>
      <c r="J49" s="9">
        <v>0</v>
      </c>
      <c r="K49" s="9">
        <v>0.5</v>
      </c>
      <c r="L49" s="9">
        <v>0</v>
      </c>
      <c r="M49" s="9">
        <f t="shared" si="2"/>
        <v>0.91227599008430083</v>
      </c>
      <c r="N49" s="9">
        <f t="shared" si="3"/>
        <v>0.31978833324867112</v>
      </c>
      <c r="O49" s="9">
        <f t="shared" si="29"/>
        <v>0.84690208995917704</v>
      </c>
      <c r="P49" s="9">
        <f t="shared" si="30"/>
        <v>-3.0017932520475715E-2</v>
      </c>
      <c r="Q49" s="9">
        <f t="shared" si="31"/>
        <v>-4.2870050495636719E-2</v>
      </c>
      <c r="R49" s="9">
        <f t="shared" si="44"/>
        <v>0.99816215877050152</v>
      </c>
      <c r="S49" s="9">
        <f t="shared" si="70"/>
        <v>-0.89507106018180593</v>
      </c>
      <c r="T49" s="9">
        <f t="shared" si="71"/>
        <v>-1.6719351891521517E-3</v>
      </c>
      <c r="U49" s="9">
        <f t="shared" si="4"/>
        <v>0.89858314826534713</v>
      </c>
      <c r="V49" s="11">
        <f t="shared" si="5"/>
        <v>-1.864060773270034E-3</v>
      </c>
      <c r="W49" s="12">
        <f t="shared" si="72"/>
        <v>0.43880328810702546</v>
      </c>
      <c r="X49" s="11">
        <f t="shared" si="72"/>
        <v>0.99999826263720759</v>
      </c>
      <c r="Y49" s="9">
        <f t="shared" si="7"/>
        <v>-1.864060773270034E-3</v>
      </c>
      <c r="Z49" s="9">
        <f t="shared" si="8"/>
        <v>-0.49999826263720759</v>
      </c>
      <c r="AA49" s="9">
        <v>0</v>
      </c>
      <c r="AB49" s="9">
        <f t="shared" si="73"/>
        <v>-1.864060773270034E-3</v>
      </c>
      <c r="AC49" s="9">
        <f t="shared" si="73"/>
        <v>-0.99999826263720759</v>
      </c>
      <c r="AD49" s="9">
        <f t="shared" si="73"/>
        <v>0</v>
      </c>
      <c r="AE49" s="9">
        <f t="shared" si="10"/>
        <v>1</v>
      </c>
      <c r="AF49" s="9">
        <f t="shared" si="74"/>
        <v>0.84690208995917704</v>
      </c>
      <c r="AG49" s="9">
        <f t="shared" si="74"/>
        <v>-0.53001793252047569</v>
      </c>
      <c r="AH49" s="9">
        <f t="shared" si="74"/>
        <v>-4.2870050495636719E-2</v>
      </c>
      <c r="AI49" s="9">
        <f t="shared" si="12"/>
        <v>1</v>
      </c>
      <c r="AJ49" s="9">
        <f t="shared" si="75"/>
        <v>4.2869976014806077E-2</v>
      </c>
      <c r="AK49" s="9">
        <f t="shared" si="76"/>
        <v>-7.9912379477021993E-5</v>
      </c>
      <c r="AL49" s="9">
        <f t="shared" si="77"/>
        <v>0.84788860422013823</v>
      </c>
      <c r="AM49" s="9">
        <f t="shared" si="16"/>
        <v>0.84897168762914155</v>
      </c>
      <c r="AN49" s="9">
        <f t="shared" si="78"/>
        <v>-0.44939959086417297</v>
      </c>
      <c r="AO49" s="9">
        <f t="shared" si="79"/>
        <v>-0.71991646900310602</v>
      </c>
      <c r="AP49" s="9">
        <f t="shared" si="80"/>
        <v>2.2654178093377199E-2</v>
      </c>
      <c r="AQ49" s="9">
        <f t="shared" si="81"/>
        <v>0.84897168762914155</v>
      </c>
      <c r="AR49" s="9">
        <f t="shared" si="82"/>
        <v>-3.4975858779207281E-2</v>
      </c>
      <c r="AS49" s="9">
        <f t="shared" si="83"/>
        <v>-0.99938675511275887</v>
      </c>
      <c r="AT49" s="9">
        <f t="shared" si="84"/>
        <v>1.6742185780980468E-3</v>
      </c>
      <c r="AU49" s="9">
        <f t="shared" si="85"/>
        <v>0.99999999999999989</v>
      </c>
      <c r="AV49" s="9">
        <f t="shared" si="86"/>
        <v>0.88187794873838432</v>
      </c>
      <c r="AW49" s="9">
        <f t="shared" si="87"/>
        <v>0.46936882259228319</v>
      </c>
      <c r="AX49" s="9">
        <f t="shared" si="88"/>
        <v>-4.4544269073734766E-2</v>
      </c>
      <c r="AY49" s="9">
        <f t="shared" si="89"/>
        <v>0.99999999999999989</v>
      </c>
      <c r="AZ49" s="9">
        <f t="shared" si="90"/>
        <v>3.1297332669692757E-4</v>
      </c>
      <c r="BA49" s="9">
        <f t="shared" si="91"/>
        <v>-0.81870369334040083</v>
      </c>
      <c r="BB49" s="9">
        <f t="shared" si="92"/>
        <v>0.57421613052794285</v>
      </c>
      <c r="BC49" s="9">
        <f t="shared" si="39"/>
        <v>1</v>
      </c>
      <c r="BD49" s="9">
        <v>0</v>
      </c>
      <c r="BE49" s="9">
        <f t="shared" si="93"/>
        <v>-0.8191520442889918</v>
      </c>
      <c r="BF49" s="9">
        <f t="shared" si="94"/>
        <v>0.57357643635104605</v>
      </c>
      <c r="BG49" s="9">
        <f t="shared" si="40"/>
        <v>0.99999964591024171</v>
      </c>
      <c r="BH49" s="9">
        <f t="shared" si="23"/>
        <v>8.4153395132936608E-4</v>
      </c>
      <c r="BI49" s="9">
        <f t="shared" si="24"/>
        <v>8.4153405065556461E-4</v>
      </c>
      <c r="BJ49" s="17">
        <f t="shared" si="41"/>
        <v>2.8929809651467369</v>
      </c>
      <c r="BK49" s="9">
        <f t="shared" si="95"/>
        <v>1.7287800386975614</v>
      </c>
      <c r="BL49" s="9">
        <f t="shared" si="96"/>
        <v>-6.0649109928192502E-2</v>
      </c>
      <c r="BM49" s="9">
        <f t="shared" si="97"/>
        <v>-8.7414319569371485E-2</v>
      </c>
      <c r="BN49" s="9">
        <f t="shared" si="56"/>
        <v>1.7320508075688772</v>
      </c>
      <c r="BO49" s="9">
        <f t="shared" si="57"/>
        <v>0.9981116207116888</v>
      </c>
      <c r="BP49" s="9">
        <f t="shared" si="99"/>
        <v>-6.1426318465995153E-2</v>
      </c>
      <c r="BQ49" s="9">
        <f t="shared" si="59"/>
        <v>-6.1465013091474105E-2</v>
      </c>
      <c r="BR49" s="9">
        <f t="shared" si="42"/>
        <v>-3.5216858378578184</v>
      </c>
      <c r="BS49" s="9">
        <f t="shared" si="98"/>
        <v>-5.2046010858764191</v>
      </c>
      <c r="BT49">
        <f t="shared" si="43"/>
        <v>6.9388939039072284E-17</v>
      </c>
    </row>
    <row r="50" spans="1:72">
      <c r="A50" s="10">
        <v>35</v>
      </c>
      <c r="B50" s="9">
        <f t="shared" si="63"/>
        <v>0.6108652381980153</v>
      </c>
      <c r="C50" s="28">
        <v>35</v>
      </c>
      <c r="D50" s="9">
        <f t="shared" si="64"/>
        <v>0.6108652381980153</v>
      </c>
      <c r="E50" s="25">
        <f t="shared" si="100"/>
        <v>58.1</v>
      </c>
      <c r="F50" s="9">
        <f t="shared" si="100"/>
        <v>1.0140362954087054</v>
      </c>
      <c r="G50" s="8">
        <v>15</v>
      </c>
      <c r="H50" s="8">
        <f t="shared" si="0"/>
        <v>3.75</v>
      </c>
      <c r="I50" s="9">
        <f t="shared" si="1"/>
        <v>6.5449846949787352E-2</v>
      </c>
      <c r="J50" s="9">
        <v>0</v>
      </c>
      <c r="K50" s="9">
        <v>0.5</v>
      </c>
      <c r="L50" s="9">
        <v>0</v>
      </c>
      <c r="M50" s="9">
        <f t="shared" si="2"/>
        <v>0.91227599008430083</v>
      </c>
      <c r="N50" s="9">
        <f t="shared" si="3"/>
        <v>0.31978833324867112</v>
      </c>
      <c r="O50" s="9">
        <f t="shared" si="29"/>
        <v>0.84541433002260047</v>
      </c>
      <c r="P50" s="9">
        <f t="shared" si="30"/>
        <v>-3.2135615466810485E-2</v>
      </c>
      <c r="Q50" s="9">
        <f t="shared" si="31"/>
        <v>-4.5894415174356468E-2</v>
      </c>
      <c r="R50" s="9">
        <f t="shared" si="44"/>
        <v>0.99789370265580379</v>
      </c>
      <c r="S50" s="9">
        <f t="shared" si="70"/>
        <v>-0.89349868141510358</v>
      </c>
      <c r="T50" s="9">
        <f t="shared" si="71"/>
        <v>-3.9212396441137831E-3</v>
      </c>
      <c r="U50" s="9">
        <f t="shared" si="4"/>
        <v>0.89975196061684382</v>
      </c>
      <c r="V50" s="11">
        <f t="shared" si="5"/>
        <v>-4.3673329384271197E-3</v>
      </c>
      <c r="W50" s="12">
        <f t="shared" si="72"/>
        <v>0.43640166059049951</v>
      </c>
      <c r="X50" s="11">
        <f t="shared" si="72"/>
        <v>0.9999904631560268</v>
      </c>
      <c r="Y50" s="9">
        <f t="shared" si="7"/>
        <v>-4.3673329384271197E-3</v>
      </c>
      <c r="Z50" s="9">
        <f t="shared" si="8"/>
        <v>-0.4999904631560268</v>
      </c>
      <c r="AA50" s="9">
        <v>0</v>
      </c>
      <c r="AB50" s="9">
        <f t="shared" si="73"/>
        <v>-4.3673329384271197E-3</v>
      </c>
      <c r="AC50" s="9">
        <f t="shared" si="73"/>
        <v>-0.9999904631560268</v>
      </c>
      <c r="AD50" s="9">
        <f t="shared" si="73"/>
        <v>0</v>
      </c>
      <c r="AE50" s="9">
        <f t="shared" si="10"/>
        <v>1</v>
      </c>
      <c r="AF50" s="9">
        <f t="shared" si="74"/>
        <v>0.84541433002260047</v>
      </c>
      <c r="AG50" s="9">
        <f t="shared" si="74"/>
        <v>-0.53213561546681043</v>
      </c>
      <c r="AH50" s="9">
        <f t="shared" si="74"/>
        <v>-4.5894415174356468E-2</v>
      </c>
      <c r="AI50" s="9">
        <f t="shared" si="12"/>
        <v>1</v>
      </c>
      <c r="AJ50" s="9">
        <f t="shared" si="75"/>
        <v>4.5893977486479706E-2</v>
      </c>
      <c r="AK50" s="9">
        <f t="shared" si="76"/>
        <v>-2.0043619108081642E-4</v>
      </c>
      <c r="AL50" s="9">
        <f t="shared" si="77"/>
        <v>0.84773028083918078</v>
      </c>
      <c r="AM50" s="9">
        <f t="shared" si="16"/>
        <v>0.84897168762914144</v>
      </c>
      <c r="AN50" s="9">
        <f t="shared" si="78"/>
        <v>-0.45111667364597896</v>
      </c>
      <c r="AO50" s="9">
        <f t="shared" si="79"/>
        <v>-0.71878960467229402</v>
      </c>
      <c r="AP50" s="9">
        <f t="shared" si="80"/>
        <v>2.4252368327792952E-2</v>
      </c>
      <c r="AQ50" s="9">
        <f t="shared" si="81"/>
        <v>0.84897168762914133</v>
      </c>
      <c r="AR50" s="9">
        <f t="shared" si="82"/>
        <v>-3.7471313424382202E-2</v>
      </c>
      <c r="AS50" s="9">
        <f t="shared" si="83"/>
        <v>-0.99929609637134675</v>
      </c>
      <c r="AT50" s="9">
        <f t="shared" si="84"/>
        <v>1.7923301145556965E-3</v>
      </c>
      <c r="AU50" s="9">
        <f t="shared" si="85"/>
        <v>0.99999999999999989</v>
      </c>
      <c r="AV50" s="9">
        <f t="shared" si="86"/>
        <v>0.88288564344698273</v>
      </c>
      <c r="AW50" s="9">
        <f t="shared" si="87"/>
        <v>0.46716048090453632</v>
      </c>
      <c r="AX50" s="9">
        <f t="shared" si="88"/>
        <v>-4.7686745288912161E-2</v>
      </c>
      <c r="AY50" s="9">
        <f t="shared" si="89"/>
        <v>1</v>
      </c>
      <c r="AZ50" s="9">
        <f t="shared" si="90"/>
        <v>3.1187171330543384E-4</v>
      </c>
      <c r="BA50" s="9">
        <f t="shared" si="91"/>
        <v>-0.81871085751907802</v>
      </c>
      <c r="BB50" s="9">
        <f t="shared" si="92"/>
        <v>0.57420591647631969</v>
      </c>
      <c r="BC50" s="9">
        <f t="shared" si="39"/>
        <v>0.99999999999999989</v>
      </c>
      <c r="BD50" s="9">
        <v>0</v>
      </c>
      <c r="BE50" s="9">
        <f t="shared" si="93"/>
        <v>-0.8191520442889918</v>
      </c>
      <c r="BF50" s="9">
        <f t="shared" si="94"/>
        <v>0.57357643635104605</v>
      </c>
      <c r="BG50" s="9">
        <f t="shared" si="40"/>
        <v>0.99999965592252027</v>
      </c>
      <c r="BH50" s="9">
        <f t="shared" si="23"/>
        <v>8.2955098764985141E-4</v>
      </c>
      <c r="BI50" s="9">
        <f t="shared" si="24"/>
        <v>8.2955108279313561E-4</v>
      </c>
      <c r="BJ50" s="17">
        <f t="shared" si="41"/>
        <v>2.8517865560732516</v>
      </c>
      <c r="BK50" s="9">
        <f t="shared" si="95"/>
        <v>1.7282999734695832</v>
      </c>
      <c r="BL50" s="9">
        <f t="shared" si="96"/>
        <v>-6.4975134562274106E-2</v>
      </c>
      <c r="BM50" s="9">
        <f t="shared" si="97"/>
        <v>-9.3581160463268628E-2</v>
      </c>
      <c r="BN50" s="9">
        <f t="shared" si="56"/>
        <v>1.7320508075688772</v>
      </c>
      <c r="BO50" s="9">
        <f t="shared" si="57"/>
        <v>0.99783445492308698</v>
      </c>
      <c r="BP50" s="9">
        <f t="shared" si="99"/>
        <v>-6.5775379651856661E-2</v>
      </c>
      <c r="BQ50" s="9">
        <f t="shared" si="59"/>
        <v>-6.5822900667828296E-2</v>
      </c>
      <c r="BR50" s="9">
        <f t="shared" si="42"/>
        <v>-3.7713744035754089</v>
      </c>
      <c r="BS50" s="9">
        <f t="shared" si="98"/>
        <v>-5.1298568580981296</v>
      </c>
      <c r="BT50">
        <f t="shared" si="43"/>
        <v>-8.3266726846886741E-17</v>
      </c>
    </row>
    <row r="51" spans="1:72">
      <c r="A51" s="8">
        <v>35</v>
      </c>
      <c r="B51" s="9">
        <f t="shared" si="63"/>
        <v>0.6108652381980153</v>
      </c>
      <c r="C51" s="28">
        <v>35</v>
      </c>
      <c r="D51" s="9">
        <f t="shared" si="64"/>
        <v>0.6108652381980153</v>
      </c>
      <c r="E51" s="25">
        <f t="shared" si="100"/>
        <v>58.1</v>
      </c>
      <c r="F51" s="9">
        <f t="shared" si="100"/>
        <v>1.0140362954087054</v>
      </c>
      <c r="G51" s="8">
        <v>16</v>
      </c>
      <c r="H51" s="8">
        <f t="shared" si="0"/>
        <v>4</v>
      </c>
      <c r="I51" s="9">
        <f t="shared" si="1"/>
        <v>6.9813170079773182E-2</v>
      </c>
      <c r="J51" s="9">
        <v>0</v>
      </c>
      <c r="K51" s="9">
        <v>0.5</v>
      </c>
      <c r="L51" s="9">
        <v>0</v>
      </c>
      <c r="M51" s="9">
        <f t="shared" si="2"/>
        <v>0.91227599008430083</v>
      </c>
      <c r="N51" s="9">
        <f t="shared" si="3"/>
        <v>0.31978833324867112</v>
      </c>
      <c r="O51" s="9">
        <f t="shared" si="29"/>
        <v>0.84391047461581892</v>
      </c>
      <c r="P51" s="9">
        <f t="shared" si="30"/>
        <v>-3.4249554850345892E-2</v>
      </c>
      <c r="Q51" s="9">
        <f t="shared" si="31"/>
        <v>-4.891343349132618E-2</v>
      </c>
      <c r="R51" s="9">
        <f t="shared" si="44"/>
        <v>0.99760747602408961</v>
      </c>
      <c r="S51" s="9">
        <f t="shared" si="70"/>
        <v>-0.89190929172145794</v>
      </c>
      <c r="T51" s="9">
        <f t="shared" si="71"/>
        <v>-6.1755132536653323E-3</v>
      </c>
      <c r="U51" s="9">
        <f t="shared" si="4"/>
        <v>0.9009194417262667</v>
      </c>
      <c r="V51" s="11">
        <f t="shared" si="5"/>
        <v>-6.871117954562563E-3</v>
      </c>
      <c r="W51" s="12">
        <f t="shared" si="72"/>
        <v>0.43398635867920077</v>
      </c>
      <c r="X51" s="11">
        <f t="shared" si="72"/>
        <v>0.99997639359039592</v>
      </c>
      <c r="Y51" s="9">
        <f t="shared" si="7"/>
        <v>-6.871117954562563E-3</v>
      </c>
      <c r="Z51" s="9">
        <f t="shared" si="8"/>
        <v>-0.49997639359039592</v>
      </c>
      <c r="AA51" s="9">
        <v>0</v>
      </c>
      <c r="AB51" s="9">
        <f t="shared" si="73"/>
        <v>-6.871117954562563E-3</v>
      </c>
      <c r="AC51" s="9">
        <f t="shared" si="73"/>
        <v>-0.99997639359039592</v>
      </c>
      <c r="AD51" s="9">
        <f t="shared" si="73"/>
        <v>0</v>
      </c>
      <c r="AE51" s="9">
        <f t="shared" si="10"/>
        <v>1</v>
      </c>
      <c r="AF51" s="9">
        <f t="shared" si="74"/>
        <v>0.84391047461581892</v>
      </c>
      <c r="AG51" s="9">
        <f t="shared" si="74"/>
        <v>-0.53424955485034586</v>
      </c>
      <c r="AH51" s="9">
        <f t="shared" si="74"/>
        <v>-4.891343349132618E-2</v>
      </c>
      <c r="AI51" s="9">
        <f t="shared" si="12"/>
        <v>0.99999999999999989</v>
      </c>
      <c r="AJ51" s="9">
        <f t="shared" si="75"/>
        <v>4.8912278820780045E-2</v>
      </c>
      <c r="AK51" s="9">
        <f t="shared" si="76"/>
        <v>-3.3608997108155309E-4</v>
      </c>
      <c r="AL51" s="9">
        <f t="shared" si="77"/>
        <v>0.84756144462803529</v>
      </c>
      <c r="AM51" s="9">
        <f t="shared" si="16"/>
        <v>0.84897168762914144</v>
      </c>
      <c r="AN51" s="9">
        <f t="shared" si="78"/>
        <v>-0.45282576381529155</v>
      </c>
      <c r="AO51" s="9">
        <f t="shared" si="79"/>
        <v>-0.71765844849912375</v>
      </c>
      <c r="AP51" s="9">
        <f t="shared" si="80"/>
        <v>2.5847733339708689E-2</v>
      </c>
      <c r="AQ51" s="9">
        <f t="shared" si="81"/>
        <v>0.84897168762914133</v>
      </c>
      <c r="AR51" s="9">
        <f t="shared" si="82"/>
        <v>-3.9966662640587236E-2</v>
      </c>
      <c r="AS51" s="9">
        <f t="shared" si="83"/>
        <v>-0.99919918779380645</v>
      </c>
      <c r="AT51" s="9">
        <f t="shared" si="84"/>
        <v>1.9102328577400816E-3</v>
      </c>
      <c r="AU51" s="9">
        <f t="shared" si="85"/>
        <v>1</v>
      </c>
      <c r="AV51" s="9">
        <f t="shared" si="86"/>
        <v>0.88387713725640615</v>
      </c>
      <c r="AW51" s="9">
        <f t="shared" si="87"/>
        <v>0.46494963294346059</v>
      </c>
      <c r="AX51" s="9">
        <f t="shared" si="88"/>
        <v>-5.0823666349066265E-2</v>
      </c>
      <c r="AY51" s="9">
        <f t="shared" si="89"/>
        <v>0.99999999999999989</v>
      </c>
      <c r="AZ51" s="9">
        <f t="shared" si="90"/>
        <v>3.0700537450253917E-4</v>
      </c>
      <c r="BA51" s="9">
        <f t="shared" si="91"/>
        <v>-0.81872312413732617</v>
      </c>
      <c r="BB51" s="9">
        <f t="shared" si="92"/>
        <v>0.57418842878493848</v>
      </c>
      <c r="BC51" s="9">
        <f t="shared" si="39"/>
        <v>1</v>
      </c>
      <c r="BD51" s="9">
        <v>0</v>
      </c>
      <c r="BE51" s="9">
        <f t="shared" si="93"/>
        <v>-0.8191520442889918</v>
      </c>
      <c r="BF51" s="9">
        <f t="shared" si="94"/>
        <v>0.57357643635104605</v>
      </c>
      <c r="BG51" s="9">
        <f t="shared" si="40"/>
        <v>0.99999967362023212</v>
      </c>
      <c r="BH51" s="9">
        <f t="shared" si="23"/>
        <v>8.0793528780905997E-4</v>
      </c>
      <c r="BI51" s="9">
        <f t="shared" si="24"/>
        <v>8.0793537570698199E-4</v>
      </c>
      <c r="BJ51" s="17">
        <f t="shared" si="41"/>
        <v>2.7774772288395941</v>
      </c>
      <c r="BK51" s="9">
        <f t="shared" si="95"/>
        <v>1.7277876118722251</v>
      </c>
      <c r="BL51" s="9">
        <f t="shared" si="96"/>
        <v>-6.9299921906885276E-2</v>
      </c>
      <c r="BM51" s="9">
        <f t="shared" si="97"/>
        <v>-9.9737099840392446E-2</v>
      </c>
      <c r="BN51" s="9">
        <f t="shared" si="56"/>
        <v>1.7320508075688772</v>
      </c>
      <c r="BO51" s="9">
        <f t="shared" si="57"/>
        <v>0.99753864281692983</v>
      </c>
      <c r="BP51" s="9">
        <f t="shared" si="99"/>
        <v>-7.0118871118677331E-2</v>
      </c>
      <c r="BQ51" s="9">
        <f t="shared" si="59"/>
        <v>-7.0176457014148944E-2</v>
      </c>
      <c r="BR51" s="9">
        <f t="shared" si="42"/>
        <v>-4.020814808091977</v>
      </c>
      <c r="BS51" s="9">
        <f t="shared" si="98"/>
        <v>-4.9955539420744799</v>
      </c>
      <c r="BT51">
        <f t="shared" si="43"/>
        <v>0</v>
      </c>
    </row>
    <row r="52" spans="1:72">
      <c r="A52" s="10">
        <v>35</v>
      </c>
      <c r="B52" s="9">
        <f t="shared" si="63"/>
        <v>0.6108652381980153</v>
      </c>
      <c r="C52" s="28">
        <v>35</v>
      </c>
      <c r="D52" s="9">
        <f t="shared" si="64"/>
        <v>0.6108652381980153</v>
      </c>
      <c r="E52" s="25">
        <f t="shared" si="100"/>
        <v>58.1</v>
      </c>
      <c r="F52" s="9">
        <f t="shared" si="100"/>
        <v>1.0140362954087054</v>
      </c>
      <c r="G52" s="8">
        <v>17</v>
      </c>
      <c r="H52" s="8">
        <f t="shared" si="0"/>
        <v>4.25</v>
      </c>
      <c r="I52" s="9">
        <f t="shared" si="1"/>
        <v>7.4176493209758998E-2</v>
      </c>
      <c r="J52" s="9">
        <v>0</v>
      </c>
      <c r="K52" s="9">
        <v>0.5</v>
      </c>
      <c r="L52" s="9">
        <v>0</v>
      </c>
      <c r="M52" s="9">
        <f t="shared" si="2"/>
        <v>0.91227599008430083</v>
      </c>
      <c r="N52" s="9">
        <f t="shared" si="3"/>
        <v>0.31978833324867112</v>
      </c>
      <c r="O52" s="9">
        <f t="shared" si="29"/>
        <v>0.84239055237007143</v>
      </c>
      <c r="P52" s="9">
        <f t="shared" si="30"/>
        <v>-3.6359710424723218E-2</v>
      </c>
      <c r="Q52" s="9">
        <f t="shared" si="31"/>
        <v>-5.1927047968788914E-2</v>
      </c>
      <c r="R52" s="9">
        <f t="shared" si="44"/>
        <v>0.99730358168924704</v>
      </c>
      <c r="S52" s="9">
        <f t="shared" si="70"/>
        <v>-0.89030292136055744</v>
      </c>
      <c r="T52" s="9">
        <f t="shared" si="71"/>
        <v>-8.4346653627655477E-3</v>
      </c>
      <c r="U52" s="9">
        <f t="shared" si="4"/>
        <v>0.90208550513032371</v>
      </c>
      <c r="V52" s="11">
        <f t="shared" si="5"/>
        <v>-9.3754640688551265E-3</v>
      </c>
      <c r="W52" s="12">
        <f t="shared" si="72"/>
        <v>0.4315573443167996</v>
      </c>
      <c r="X52" s="11">
        <f t="shared" si="72"/>
        <v>0.99995604937091787</v>
      </c>
      <c r="Y52" s="9">
        <f t="shared" si="7"/>
        <v>-9.3754640688551265E-3</v>
      </c>
      <c r="Z52" s="9">
        <f t="shared" si="8"/>
        <v>-0.49995604937091787</v>
      </c>
      <c r="AA52" s="9">
        <v>0</v>
      </c>
      <c r="AB52" s="9">
        <f t="shared" si="73"/>
        <v>-9.3754640688551265E-3</v>
      </c>
      <c r="AC52" s="9">
        <f t="shared" si="73"/>
        <v>-0.99995604937091787</v>
      </c>
      <c r="AD52" s="9">
        <f t="shared" si="73"/>
        <v>0</v>
      </c>
      <c r="AE52" s="9">
        <f t="shared" si="10"/>
        <v>1</v>
      </c>
      <c r="AF52" s="9">
        <f t="shared" si="74"/>
        <v>0.84239055237007143</v>
      </c>
      <c r="AG52" s="9">
        <f t="shared" si="74"/>
        <v>-0.53635971042472319</v>
      </c>
      <c r="AH52" s="9">
        <f t="shared" si="74"/>
        <v>-5.1927047968788914E-2</v>
      </c>
      <c r="AI52" s="9">
        <f t="shared" si="12"/>
        <v>1</v>
      </c>
      <c r="AJ52" s="9">
        <f t="shared" si="75"/>
        <v>5.1924765742364307E-2</v>
      </c>
      <c r="AK52" s="9">
        <f t="shared" si="76"/>
        <v>-4.8684017243309704E-4</v>
      </c>
      <c r="AL52" s="9">
        <f t="shared" si="77"/>
        <v>0.84738214996843053</v>
      </c>
      <c r="AM52" s="9">
        <f t="shared" si="16"/>
        <v>0.84897168762914155</v>
      </c>
      <c r="AN52" s="9">
        <f t="shared" si="78"/>
        <v>-0.45452692474913386</v>
      </c>
      <c r="AO52" s="9">
        <f t="shared" si="79"/>
        <v>-0.7165230171819168</v>
      </c>
      <c r="AP52" s="9">
        <f t="shared" si="80"/>
        <v>2.7440242755674249E-2</v>
      </c>
      <c r="AQ52" s="9">
        <f t="shared" si="81"/>
        <v>0.84897168762914155</v>
      </c>
      <c r="AR52" s="9">
        <f t="shared" si="82"/>
        <v>-4.2461956762311959E-2</v>
      </c>
      <c r="AS52" s="9">
        <f t="shared" si="83"/>
        <v>-0.9990960262907076</v>
      </c>
      <c r="AT52" s="9">
        <f t="shared" si="84"/>
        <v>2.0279245629529451E-3</v>
      </c>
      <c r="AU52" s="9">
        <f t="shared" si="85"/>
        <v>0.99999999999999989</v>
      </c>
      <c r="AV52" s="9">
        <f t="shared" si="86"/>
        <v>0.88485250913238334</v>
      </c>
      <c r="AW52" s="9">
        <f t="shared" si="87"/>
        <v>0.4627363158659844</v>
      </c>
      <c r="AX52" s="9">
        <f t="shared" si="88"/>
        <v>-5.3954972531741863E-2</v>
      </c>
      <c r="AY52" s="9">
        <f t="shared" si="89"/>
        <v>0.99999999999999978</v>
      </c>
      <c r="AZ52" s="9">
        <f t="shared" si="90"/>
        <v>2.9825587276385845E-4</v>
      </c>
      <c r="BA52" s="9">
        <f t="shared" si="91"/>
        <v>-0.81874046799960654</v>
      </c>
      <c r="BB52" s="9">
        <f t="shared" si="92"/>
        <v>0.57416370235606096</v>
      </c>
      <c r="BC52" s="9">
        <f t="shared" si="39"/>
        <v>0.99999999999999989</v>
      </c>
      <c r="BD52" s="9">
        <v>0</v>
      </c>
      <c r="BE52" s="9">
        <f t="shared" si="93"/>
        <v>-0.8191520442889918</v>
      </c>
      <c r="BF52" s="9">
        <f t="shared" si="94"/>
        <v>0.57357643635104605</v>
      </c>
      <c r="BG52" s="9">
        <f t="shared" si="40"/>
        <v>0.99999969838351588</v>
      </c>
      <c r="BH52" s="9">
        <f t="shared" si="23"/>
        <v>7.7668067911880673E-4</v>
      </c>
      <c r="BI52" s="9">
        <f t="shared" si="24"/>
        <v>7.7668075720538148E-4</v>
      </c>
      <c r="BJ52" s="17">
        <f t="shared" si="41"/>
        <v>2.6700317650136016</v>
      </c>
      <c r="BK52" s="9">
        <f t="shared" si="95"/>
        <v>1.7272430615024548</v>
      </c>
      <c r="BL52" s="9">
        <f t="shared" si="96"/>
        <v>-7.3623394558738786E-2</v>
      </c>
      <c r="BM52" s="9">
        <f t="shared" si="97"/>
        <v>-0.10588202050053078</v>
      </c>
      <c r="BN52" s="9">
        <f t="shared" si="56"/>
        <v>1.7320508075688772</v>
      </c>
      <c r="BO52" s="9">
        <f t="shared" si="57"/>
        <v>0.99722424651435559</v>
      </c>
      <c r="BP52" s="9">
        <f t="shared" si="99"/>
        <v>-7.4456713356659335E-2</v>
      </c>
      <c r="BQ52" s="9">
        <f t="shared" si="59"/>
        <v>-7.4525681098259564E-2</v>
      </c>
      <c r="BR52" s="9">
        <f t="shared" si="42"/>
        <v>-4.2700069922681667</v>
      </c>
      <c r="BS52" s="9">
        <f t="shared" si="98"/>
        <v>-4.8016781443600109</v>
      </c>
      <c r="BT52">
        <f t="shared" si="43"/>
        <v>1.1102230246251565E-16</v>
      </c>
    </row>
    <row r="53" spans="1:72">
      <c r="A53" s="8">
        <v>35</v>
      </c>
      <c r="B53" s="9">
        <f t="shared" si="63"/>
        <v>0.6108652381980153</v>
      </c>
      <c r="C53" s="28">
        <v>35</v>
      </c>
      <c r="D53" s="9">
        <f t="shared" si="64"/>
        <v>0.6108652381980153</v>
      </c>
      <c r="E53" s="25">
        <f t="shared" si="100"/>
        <v>58.1</v>
      </c>
      <c r="F53" s="9">
        <f t="shared" si="100"/>
        <v>1.0140362954087054</v>
      </c>
      <c r="G53" s="8">
        <v>18</v>
      </c>
      <c r="H53" s="8">
        <f t="shared" si="0"/>
        <v>4.5</v>
      </c>
      <c r="I53" s="9">
        <f t="shared" si="1"/>
        <v>7.8539816339744828E-2</v>
      </c>
      <c r="J53" s="9">
        <v>0</v>
      </c>
      <c r="K53" s="9">
        <v>0.5</v>
      </c>
      <c r="L53" s="9">
        <v>0</v>
      </c>
      <c r="M53" s="9">
        <f t="shared" si="2"/>
        <v>0.91227599008430083</v>
      </c>
      <c r="N53" s="9">
        <f t="shared" si="3"/>
        <v>0.31978833324867112</v>
      </c>
      <c r="O53" s="9">
        <f t="shared" si="29"/>
        <v>0.8408545922224866</v>
      </c>
      <c r="P53" s="9">
        <f t="shared" si="30"/>
        <v>-3.8466042015622065E-2</v>
      </c>
      <c r="Q53" s="9">
        <f t="shared" si="31"/>
        <v>-5.4935201231869096E-2</v>
      </c>
      <c r="R53" s="9">
        <f t="shared" si="44"/>
        <v>0.99698212366561401</v>
      </c>
      <c r="S53" s="9">
        <f t="shared" si="70"/>
        <v>-0.88867960091537812</v>
      </c>
      <c r="T53" s="9">
        <f t="shared" si="71"/>
        <v>-1.0698604799842304E-2</v>
      </c>
      <c r="U53" s="9">
        <f t="shared" si="4"/>
        <v>0.90325006369178062</v>
      </c>
      <c r="V53" s="11">
        <f t="shared" si="5"/>
        <v>-1.1880419421770066E-2</v>
      </c>
      <c r="W53" s="12">
        <f t="shared" si="72"/>
        <v>0.42911457961807148</v>
      </c>
      <c r="X53" s="11">
        <f t="shared" si="72"/>
        <v>0.99992942532678919</v>
      </c>
      <c r="Y53" s="9">
        <f t="shared" si="7"/>
        <v>-1.1880419421770066E-2</v>
      </c>
      <c r="Z53" s="9">
        <f t="shared" si="8"/>
        <v>-0.49992942532678919</v>
      </c>
      <c r="AA53" s="9">
        <v>0</v>
      </c>
      <c r="AB53" s="9">
        <f t="shared" si="73"/>
        <v>-1.1880419421770066E-2</v>
      </c>
      <c r="AC53" s="9">
        <f t="shared" si="73"/>
        <v>-0.99992942532678919</v>
      </c>
      <c r="AD53" s="9">
        <f t="shared" si="73"/>
        <v>0</v>
      </c>
      <c r="AE53" s="9">
        <f t="shared" si="10"/>
        <v>1</v>
      </c>
      <c r="AF53" s="9">
        <f t="shared" si="74"/>
        <v>0.8408545922224866</v>
      </c>
      <c r="AG53" s="9">
        <f t="shared" si="74"/>
        <v>-0.53846604201562209</v>
      </c>
      <c r="AH53" s="9">
        <f t="shared" si="74"/>
        <v>-5.4935201231869096E-2</v>
      </c>
      <c r="AI53" s="9">
        <f t="shared" si="12"/>
        <v>1</v>
      </c>
      <c r="AJ53" s="9">
        <f t="shared" si="75"/>
        <v>5.4931324197994388E-2</v>
      </c>
      <c r="AK53" s="9">
        <f t="shared" si="76"/>
        <v>-6.5265323165394451E-4</v>
      </c>
      <c r="AL53" s="9">
        <f t="shared" si="77"/>
        <v>0.84719245160794876</v>
      </c>
      <c r="AM53" s="9">
        <f t="shared" si="16"/>
        <v>0.84897168762914155</v>
      </c>
      <c r="AN53" s="9">
        <f t="shared" si="78"/>
        <v>-0.45622021987945915</v>
      </c>
      <c r="AO53" s="9">
        <f t="shared" si="79"/>
        <v>-0.71538332677952032</v>
      </c>
      <c r="AP53" s="9">
        <f t="shared" si="80"/>
        <v>2.9029866256605939E-2</v>
      </c>
      <c r="AQ53" s="9">
        <f t="shared" si="81"/>
        <v>0.84897168762914133</v>
      </c>
      <c r="AR53" s="9">
        <f t="shared" si="82"/>
        <v>-4.495724602713469E-2</v>
      </c>
      <c r="AS53" s="9">
        <f t="shared" si="83"/>
        <v>-0.99898660815631968</v>
      </c>
      <c r="AT53" s="9">
        <f t="shared" si="84"/>
        <v>2.1454029895138921E-3</v>
      </c>
      <c r="AU53" s="9">
        <f t="shared" si="85"/>
        <v>1</v>
      </c>
      <c r="AV53" s="9">
        <f t="shared" si="86"/>
        <v>0.88581183824962129</v>
      </c>
      <c r="AW53" s="9">
        <f t="shared" si="87"/>
        <v>0.46052056614069758</v>
      </c>
      <c r="AX53" s="9">
        <f t="shared" si="88"/>
        <v>-5.7080604221382988E-2</v>
      </c>
      <c r="AY53" s="9">
        <f t="shared" si="89"/>
        <v>1</v>
      </c>
      <c r="AZ53" s="9">
        <f t="shared" si="90"/>
        <v>2.8550500000692342E-4</v>
      </c>
      <c r="BA53" s="9">
        <f t="shared" si="91"/>
        <v>-0.81876286339443294</v>
      </c>
      <c r="BB53" s="9">
        <f t="shared" si="92"/>
        <v>0.57413177234241608</v>
      </c>
      <c r="BC53" s="9">
        <f t="shared" si="39"/>
        <v>0.99999999999999989</v>
      </c>
      <c r="BD53" s="9">
        <v>0</v>
      </c>
      <c r="BE53" s="9">
        <f t="shared" si="93"/>
        <v>-0.8191520442889918</v>
      </c>
      <c r="BF53" s="9">
        <f t="shared" si="94"/>
        <v>0.57357643635104605</v>
      </c>
      <c r="BG53" s="9">
        <f t="shared" si="40"/>
        <v>0.99999972931353143</v>
      </c>
      <c r="BH53" s="9">
        <f t="shared" si="23"/>
        <v>7.357804454261195E-4</v>
      </c>
      <c r="BI53" s="9">
        <f t="shared" si="24"/>
        <v>7.3578051181473014E-4</v>
      </c>
      <c r="BJ53" s="17">
        <f t="shared" si="41"/>
        <v>2.5294270784975783</v>
      </c>
      <c r="BK53" s="9">
        <f t="shared" si="95"/>
        <v>1.726666430472108</v>
      </c>
      <c r="BL53" s="9">
        <f t="shared" si="96"/>
        <v>-7.7945475874924508E-2</v>
      </c>
      <c r="BM53" s="9">
        <f t="shared" si="97"/>
        <v>-0.11201580545325208</v>
      </c>
      <c r="BN53" s="9">
        <f t="shared" si="56"/>
        <v>1.7320508075688772</v>
      </c>
      <c r="BO53" s="9">
        <f t="shared" si="57"/>
        <v>0.99689132843376183</v>
      </c>
      <c r="BP53" s="9">
        <f t="shared" si="99"/>
        <v>-7.8788827212807139E-2</v>
      </c>
      <c r="BQ53" s="9">
        <f t="shared" si="59"/>
        <v>-7.8870571730884326E-2</v>
      </c>
      <c r="BR53" s="9">
        <f t="shared" si="42"/>
        <v>-4.5189508879634923</v>
      </c>
      <c r="BS53" s="9">
        <f t="shared" si="98"/>
        <v>-4.5482131112381552</v>
      </c>
      <c r="BT53">
        <f t="shared" si="43"/>
        <v>-1.2490009027033011E-16</v>
      </c>
    </row>
    <row r="54" spans="1:72">
      <c r="A54" s="10">
        <v>35</v>
      </c>
      <c r="B54" s="9">
        <f t="shared" si="63"/>
        <v>0.6108652381980153</v>
      </c>
      <c r="C54" s="28">
        <v>35</v>
      </c>
      <c r="D54" s="9">
        <f t="shared" si="64"/>
        <v>0.6108652381980153</v>
      </c>
      <c r="E54" s="25">
        <f t="shared" si="100"/>
        <v>58.1</v>
      </c>
      <c r="F54" s="9">
        <f t="shared" si="100"/>
        <v>1.0140362954087054</v>
      </c>
      <c r="G54" s="8">
        <v>19</v>
      </c>
      <c r="H54" s="8">
        <f t="shared" si="0"/>
        <v>4.75</v>
      </c>
      <c r="I54" s="9">
        <f t="shared" si="1"/>
        <v>8.2903139469730658E-2</v>
      </c>
      <c r="J54" s="9">
        <v>0</v>
      </c>
      <c r="K54" s="9">
        <v>0.5</v>
      </c>
      <c r="L54" s="9">
        <v>0</v>
      </c>
      <c r="M54" s="9">
        <f t="shared" si="2"/>
        <v>0.91227599008430083</v>
      </c>
      <c r="N54" s="9">
        <f t="shared" si="3"/>
        <v>0.31978833324867112</v>
      </c>
      <c r="O54" s="9">
        <f t="shared" si="29"/>
        <v>0.83930262341553175</v>
      </c>
      <c r="P54" s="9">
        <f t="shared" si="30"/>
        <v>-4.0568509521525215E-2</v>
      </c>
      <c r="Q54" s="9">
        <f t="shared" si="31"/>
        <v>-5.7937836009664706E-2</v>
      </c>
      <c r="R54" s="9">
        <f t="shared" si="44"/>
        <v>0.99664320715851717</v>
      </c>
      <c r="S54" s="9">
        <f t="shared" si="70"/>
        <v>-0.88703936129160166</v>
      </c>
      <c r="T54" s="9">
        <f t="shared" si="71"/>
        <v>-1.2967239882195947E-2</v>
      </c>
      <c r="U54" s="9">
        <f t="shared" si="4"/>
        <v>0.90441302959324099</v>
      </c>
      <c r="V54" s="11">
        <f t="shared" si="5"/>
        <v>-1.4386032047551563E-2</v>
      </c>
      <c r="W54" s="12">
        <f t="shared" si="72"/>
        <v>0.42665802688098509</v>
      </c>
      <c r="X54" s="11">
        <f t="shared" si="72"/>
        <v>0.99989651568646187</v>
      </c>
      <c r="Y54" s="9">
        <f t="shared" si="7"/>
        <v>-1.4386032047551563E-2</v>
      </c>
      <c r="Z54" s="9">
        <f t="shared" si="8"/>
        <v>-0.49989651568646187</v>
      </c>
      <c r="AA54" s="9">
        <v>0</v>
      </c>
      <c r="AB54" s="9">
        <f t="shared" si="73"/>
        <v>-1.4386032047551563E-2</v>
      </c>
      <c r="AC54" s="9">
        <f t="shared" si="73"/>
        <v>-0.99989651568646187</v>
      </c>
      <c r="AD54" s="9">
        <f t="shared" si="73"/>
        <v>0</v>
      </c>
      <c r="AE54" s="9">
        <f t="shared" si="10"/>
        <v>1</v>
      </c>
      <c r="AF54" s="9">
        <f t="shared" si="74"/>
        <v>0.83930262341553175</v>
      </c>
      <c r="AG54" s="9">
        <f t="shared" si="74"/>
        <v>-0.54056850952152524</v>
      </c>
      <c r="AH54" s="9">
        <f t="shared" si="74"/>
        <v>-5.7937836009664706E-2</v>
      </c>
      <c r="AI54" s="9">
        <f t="shared" si="12"/>
        <v>1</v>
      </c>
      <c r="AJ54" s="9">
        <f t="shared" si="75"/>
        <v>5.7931840352477358E-2</v>
      </c>
      <c r="AK54" s="9">
        <f t="shared" si="76"/>
        <v>-8.3349556560082341E-4</v>
      </c>
      <c r="AL54" s="9">
        <f t="shared" si="77"/>
        <v>0.84699240466157066</v>
      </c>
      <c r="AM54" s="9">
        <f t="shared" si="16"/>
        <v>0.84897168762914155</v>
      </c>
      <c r="AN54" s="9">
        <f t="shared" si="78"/>
        <v>-0.4579057126933524</v>
      </c>
      <c r="AO54" s="9">
        <f t="shared" si="79"/>
        <v>-0.71423939271156589</v>
      </c>
      <c r="AP54" s="9">
        <f t="shared" si="80"/>
        <v>3.0616573578363653E-2</v>
      </c>
      <c r="AQ54" s="9">
        <f t="shared" si="81"/>
        <v>0.84897168762914166</v>
      </c>
      <c r="AR54" s="9">
        <f t="shared" si="82"/>
        <v>-4.7452580576202774E-2</v>
      </c>
      <c r="AS54" s="9">
        <f t="shared" si="83"/>
        <v>-0.99887092906925679</v>
      </c>
      <c r="AT54" s="9">
        <f t="shared" si="84"/>
        <v>2.2626659008029675E-3</v>
      </c>
      <c r="AU54" s="9">
        <f t="shared" si="85"/>
        <v>1</v>
      </c>
      <c r="AV54" s="9">
        <f t="shared" si="86"/>
        <v>0.88675520399173458</v>
      </c>
      <c r="AW54" s="9">
        <f t="shared" si="87"/>
        <v>0.45830241954773154</v>
      </c>
      <c r="AX54" s="9">
        <f t="shared" si="88"/>
        <v>-6.0200501910467677E-2</v>
      </c>
      <c r="AY54" s="9">
        <f t="shared" si="89"/>
        <v>1</v>
      </c>
      <c r="AZ54" s="9">
        <f t="shared" si="90"/>
        <v>2.686347744550871E-4</v>
      </c>
      <c r="BA54" s="9">
        <f t="shared" si="91"/>
        <v>-0.81879028409272014</v>
      </c>
      <c r="BB54" s="9">
        <f t="shared" si="92"/>
        <v>0.57409267414827769</v>
      </c>
      <c r="BC54" s="9">
        <f t="shared" si="39"/>
        <v>1</v>
      </c>
      <c r="BD54" s="9">
        <v>0</v>
      </c>
      <c r="BE54" s="9">
        <f t="shared" si="93"/>
        <v>-0.8191520442889918</v>
      </c>
      <c r="BF54" s="9">
        <f t="shared" si="94"/>
        <v>0.57357643635104605</v>
      </c>
      <c r="BG54" s="9">
        <f t="shared" si="40"/>
        <v>0.9999997652317274</v>
      </c>
      <c r="BH54" s="9">
        <f t="shared" si="23"/>
        <v>6.8522732733964861E-4</v>
      </c>
      <c r="BI54" s="9">
        <f t="shared" si="24"/>
        <v>6.8522738096286559E-4</v>
      </c>
      <c r="BJ54" s="17">
        <f t="shared" si="41"/>
        <v>2.3556382161585123</v>
      </c>
      <c r="BK54" s="9">
        <f t="shared" si="95"/>
        <v>1.7260578274072662</v>
      </c>
      <c r="BL54" s="9">
        <f t="shared" si="96"/>
        <v>-8.2266089973793699E-2</v>
      </c>
      <c r="BM54" s="9">
        <f t="shared" si="97"/>
        <v>-0.11813833792013238</v>
      </c>
      <c r="BN54" s="9">
        <f t="shared" si="56"/>
        <v>1.7320508075688772</v>
      </c>
      <c r="BO54" s="9">
        <f t="shared" si="57"/>
        <v>0.99653995129044581</v>
      </c>
      <c r="BP54" s="9">
        <f t="shared" si="99"/>
        <v>-8.3115133892907242E-2</v>
      </c>
      <c r="BQ54" s="9">
        <f t="shared" si="59"/>
        <v>-8.3211127567092355E-2</v>
      </c>
      <c r="BR54" s="9">
        <f t="shared" si="42"/>
        <v>-4.7676464181190905</v>
      </c>
      <c r="BS54" s="9">
        <f t="shared" si="98"/>
        <v>-4.2351403485817229</v>
      </c>
      <c r="BT54">
        <f t="shared" si="43"/>
        <v>1.3877787807814457E-16</v>
      </c>
    </row>
    <row r="55" spans="1:72">
      <c r="A55" s="8">
        <v>35</v>
      </c>
      <c r="B55" s="9">
        <f t="shared" si="63"/>
        <v>0.6108652381980153</v>
      </c>
      <c r="C55" s="28">
        <v>35</v>
      </c>
      <c r="D55" s="9">
        <f t="shared" si="64"/>
        <v>0.6108652381980153</v>
      </c>
      <c r="E55" s="25">
        <f t="shared" si="100"/>
        <v>58.1</v>
      </c>
      <c r="F55" s="9">
        <f t="shared" si="100"/>
        <v>1.0140362954087054</v>
      </c>
      <c r="G55" s="8">
        <v>20</v>
      </c>
      <c r="H55" s="8">
        <f t="shared" si="0"/>
        <v>5</v>
      </c>
      <c r="I55" s="9">
        <f t="shared" si="1"/>
        <v>8.7266462599716474E-2</v>
      </c>
      <c r="J55" s="9">
        <v>0</v>
      </c>
      <c r="K55" s="9">
        <v>0.5</v>
      </c>
      <c r="L55" s="9">
        <v>0</v>
      </c>
      <c r="M55" s="9">
        <f t="shared" si="2"/>
        <v>0.91227599008430083</v>
      </c>
      <c r="N55" s="9">
        <f t="shared" si="3"/>
        <v>0.31978833324867112</v>
      </c>
      <c r="O55" s="9">
        <f t="shared" si="29"/>
        <v>0.83773467549645564</v>
      </c>
      <c r="P55" s="9">
        <f t="shared" si="30"/>
        <v>-4.2667072914481852E-2</v>
      </c>
      <c r="Q55" s="9">
        <f t="shared" si="31"/>
        <v>-6.0934895136337736E-2</v>
      </c>
      <c r="R55" s="9">
        <f t="shared" si="44"/>
        <v>0.9962869385547235</v>
      </c>
      <c r="S55" s="9">
        <f t="shared" si="70"/>
        <v>-0.88538223371702574</v>
      </c>
      <c r="T55" s="9">
        <f t="shared" si="71"/>
        <v>-1.5240478421444104E-2</v>
      </c>
      <c r="U55" s="9">
        <f t="shared" si="4"/>
        <v>0.90557431433101554</v>
      </c>
      <c r="V55" s="11">
        <f t="shared" si="5"/>
        <v>-1.6892349874654357E-2</v>
      </c>
      <c r="W55" s="12">
        <f t="shared" si="72"/>
        <v>0.42418764859895564</v>
      </c>
      <c r="X55" s="11">
        <f t="shared" si="72"/>
        <v>0.99985731407821998</v>
      </c>
      <c r="Y55" s="9">
        <f t="shared" si="7"/>
        <v>-1.6892349874654357E-2</v>
      </c>
      <c r="Z55" s="9">
        <f t="shared" si="8"/>
        <v>-0.49985731407821998</v>
      </c>
      <c r="AA55" s="9">
        <v>0</v>
      </c>
      <c r="AB55" s="9">
        <f t="shared" si="73"/>
        <v>-1.6892349874654357E-2</v>
      </c>
      <c r="AC55" s="9">
        <f t="shared" si="73"/>
        <v>-0.99985731407821998</v>
      </c>
      <c r="AD55" s="9">
        <f t="shared" si="73"/>
        <v>0</v>
      </c>
      <c r="AE55" s="9">
        <f t="shared" si="10"/>
        <v>1</v>
      </c>
      <c r="AF55" s="9">
        <f t="shared" si="74"/>
        <v>0.83773467549645564</v>
      </c>
      <c r="AG55" s="9">
        <f t="shared" si="74"/>
        <v>-0.5426670729144818</v>
      </c>
      <c r="AH55" s="9">
        <f t="shared" si="74"/>
        <v>-6.0934895136337736E-2</v>
      </c>
      <c r="AI55" s="9">
        <f t="shared" si="12"/>
        <v>0.99999999999999989</v>
      </c>
      <c r="AJ55" s="9">
        <f t="shared" si="75"/>
        <v>6.0926200584656635E-2</v>
      </c>
      <c r="AK55" s="9">
        <f t="shared" si="76"/>
        <v>-1.0293335682183911E-3</v>
      </c>
      <c r="AL55" s="9">
        <f t="shared" si="77"/>
        <v>0.84678206461320138</v>
      </c>
      <c r="AM55" s="9">
        <f t="shared" si="16"/>
        <v>0.84897168762914133</v>
      </c>
      <c r="AN55" s="9">
        <f t="shared" si="78"/>
        <v>-0.4595834667331673</v>
      </c>
      <c r="AO55" s="9">
        <f t="shared" si="79"/>
        <v>-0.71309122975864059</v>
      </c>
      <c r="AP55" s="9">
        <f t="shared" si="80"/>
        <v>3.2200334512327164E-2</v>
      </c>
      <c r="AQ55" s="9">
        <f t="shared" si="81"/>
        <v>0.84897168762914133</v>
      </c>
      <c r="AR55" s="9">
        <f t="shared" si="82"/>
        <v>-4.9948010454653025E-2</v>
      </c>
      <c r="AS55" s="9">
        <f t="shared" si="83"/>
        <v>-0.99874898409303658</v>
      </c>
      <c r="AT55" s="9">
        <f t="shared" si="84"/>
        <v>2.3797110643034268E-3</v>
      </c>
      <c r="AU55" s="9">
        <f t="shared" si="85"/>
        <v>1.0000000000000002</v>
      </c>
      <c r="AV55" s="9">
        <f t="shared" si="86"/>
        <v>0.88768268595110866</v>
      </c>
      <c r="AW55" s="9">
        <f t="shared" si="87"/>
        <v>0.45608191117855479</v>
      </c>
      <c r="AX55" s="9">
        <f t="shared" si="88"/>
        <v>-6.3314606200641166E-2</v>
      </c>
      <c r="AY55" s="9">
        <f t="shared" si="89"/>
        <v>1</v>
      </c>
      <c r="AZ55" s="9">
        <f t="shared" si="90"/>
        <v>2.4752743758470197E-4</v>
      </c>
      <c r="BA55" s="9">
        <f t="shared" si="91"/>
        <v>-0.81882270334604546</v>
      </c>
      <c r="BB55" s="9">
        <f t="shared" si="92"/>
        <v>0.57404644343053124</v>
      </c>
      <c r="BC55" s="9">
        <f t="shared" si="39"/>
        <v>1.0000000000000002</v>
      </c>
      <c r="BD55" s="9">
        <v>0</v>
      </c>
      <c r="BE55" s="9">
        <f t="shared" si="93"/>
        <v>-0.8191520442889918</v>
      </c>
      <c r="BF55" s="9">
        <f t="shared" si="94"/>
        <v>0.57357643635104605</v>
      </c>
      <c r="BG55" s="9">
        <f t="shared" si="40"/>
        <v>0.99999980467902816</v>
      </c>
      <c r="BH55" s="9">
        <f t="shared" si="23"/>
        <v>6.2501352424566435E-4</v>
      </c>
      <c r="BI55" s="9">
        <f t="shared" si="24"/>
        <v>6.2501356493841723E-4</v>
      </c>
      <c r="BJ55" s="17">
        <f t="shared" si="41"/>
        <v>2.1486383645638267</v>
      </c>
      <c r="BK55" s="9">
        <f t="shared" si="95"/>
        <v>1.7254173614475643</v>
      </c>
      <c r="BL55" s="9">
        <f t="shared" si="96"/>
        <v>-8.6585161735927008E-2</v>
      </c>
      <c r="BM55" s="9">
        <f t="shared" si="97"/>
        <v>-0.1242495013369789</v>
      </c>
      <c r="BN55" s="9">
        <f t="shared" si="56"/>
        <v>1.7320508075688772</v>
      </c>
      <c r="BO55" s="9">
        <f t="shared" si="57"/>
        <v>0.99617017809620512</v>
      </c>
      <c r="BP55" s="9">
        <f t="shared" si="99"/>
        <v>-8.743555496349846E-2</v>
      </c>
      <c r="BQ55" s="9">
        <f t="shared" si="59"/>
        <v>-8.7547347107714821E-2</v>
      </c>
      <c r="BR55" s="9">
        <f t="shared" si="42"/>
        <v>-5.0160934968389137</v>
      </c>
      <c r="BS55" s="9">
        <f t="shared" si="98"/>
        <v>-3.8624392413392883</v>
      </c>
      <c r="BT55">
        <f t="shared" si="43"/>
        <v>-1.8041124150158794E-16</v>
      </c>
    </row>
    <row r="56" spans="1:72">
      <c r="A56" s="10">
        <v>35</v>
      </c>
      <c r="B56" s="9">
        <f t="shared" si="63"/>
        <v>0.6108652381980153</v>
      </c>
      <c r="C56" s="28">
        <v>35</v>
      </c>
      <c r="D56" s="9">
        <f t="shared" si="64"/>
        <v>0.6108652381980153</v>
      </c>
      <c r="E56" s="25">
        <f t="shared" si="100"/>
        <v>58.1</v>
      </c>
      <c r="F56" s="9">
        <f t="shared" si="100"/>
        <v>1.0140362954087054</v>
      </c>
      <c r="G56" s="8">
        <v>21</v>
      </c>
      <c r="H56" s="8">
        <f t="shared" si="0"/>
        <v>5.25</v>
      </c>
      <c r="I56" s="9">
        <f t="shared" si="1"/>
        <v>9.1629785729702304E-2</v>
      </c>
      <c r="J56" s="9">
        <v>0</v>
      </c>
      <c r="K56" s="9">
        <v>0.5</v>
      </c>
      <c r="L56" s="9">
        <v>0</v>
      </c>
      <c r="M56" s="9">
        <f t="shared" si="2"/>
        <v>0.91227599008430083</v>
      </c>
      <c r="N56" s="9">
        <f t="shared" si="3"/>
        <v>0.31978833324867112</v>
      </c>
      <c r="O56" s="9">
        <f t="shared" si="29"/>
        <v>0.83615077831672668</v>
      </c>
      <c r="P56" s="9">
        <f t="shared" si="30"/>
        <v>-4.4761692240870093E-2</v>
      </c>
      <c r="Q56" s="9">
        <f t="shared" si="31"/>
        <v>-6.3926321552202597E-2</v>
      </c>
      <c r="R56" s="9">
        <f t="shared" si="44"/>
        <v>0.99591342541280437</v>
      </c>
      <c r="S56" s="9">
        <f t="shared" si="70"/>
        <v>-0.88370824974097095</v>
      </c>
      <c r="T56" s="9">
        <f t="shared" si="71"/>
        <v>-1.7518227729009128E-2</v>
      </c>
      <c r="U56" s="9">
        <f t="shared" si="4"/>
        <v>0.9067338287090938</v>
      </c>
      <c r="V56" s="11">
        <f t="shared" si="5"/>
        <v>-1.9399420726115398E-2</v>
      </c>
      <c r="W56" s="12">
        <f t="shared" si="72"/>
        <v>0.42170340747324742</v>
      </c>
      <c r="X56" s="11">
        <f t="shared" si="72"/>
        <v>0.99981181353067194</v>
      </c>
      <c r="Y56" s="9">
        <f t="shared" si="7"/>
        <v>-1.9399420726115398E-2</v>
      </c>
      <c r="Z56" s="9">
        <f t="shared" si="8"/>
        <v>-0.49981181353067194</v>
      </c>
      <c r="AA56" s="9">
        <v>0</v>
      </c>
      <c r="AB56" s="9">
        <f t="shared" si="73"/>
        <v>-1.9399420726115398E-2</v>
      </c>
      <c r="AC56" s="9">
        <f t="shared" si="73"/>
        <v>-0.99981181353067194</v>
      </c>
      <c r="AD56" s="9">
        <f t="shared" si="73"/>
        <v>0</v>
      </c>
      <c r="AE56" s="9">
        <f t="shared" si="10"/>
        <v>1</v>
      </c>
      <c r="AF56" s="9">
        <f t="shared" si="74"/>
        <v>0.83615077831672668</v>
      </c>
      <c r="AG56" s="9">
        <f t="shared" si="74"/>
        <v>-0.54476169224087012</v>
      </c>
      <c r="AH56" s="9">
        <f t="shared" si="74"/>
        <v>-6.3926321552202597E-2</v>
      </c>
      <c r="AI56" s="9">
        <f t="shared" si="12"/>
        <v>1</v>
      </c>
      <c r="AJ56" s="9">
        <f t="shared" si="75"/>
        <v>6.3914291483452554E-2</v>
      </c>
      <c r="AK56" s="9">
        <f t="shared" si="76"/>
        <v>-1.2401336072641164E-3</v>
      </c>
      <c r="AL56" s="9">
        <f t="shared" si="77"/>
        <v>0.84656148731718062</v>
      </c>
      <c r="AM56" s="9">
        <f t="shared" si="16"/>
        <v>0.84897168762914155</v>
      </c>
      <c r="AN56" s="9">
        <f t="shared" si="78"/>
        <v>-0.46125354559660087</v>
      </c>
      <c r="AO56" s="9">
        <f t="shared" si="79"/>
        <v>-0.71193885206237872</v>
      </c>
      <c r="AP56" s="9">
        <f t="shared" si="80"/>
        <v>3.3781118905971227E-2</v>
      </c>
      <c r="AQ56" s="9">
        <f t="shared" si="81"/>
        <v>0.84897168762914144</v>
      </c>
      <c r="AR56" s="9">
        <f t="shared" si="82"/>
        <v>-5.2443585611966381E-2</v>
      </c>
      <c r="AS56" s="9">
        <f t="shared" si="83"/>
        <v>-0.99862076767655128</v>
      </c>
      <c r="AT56" s="9">
        <f t="shared" si="84"/>
        <v>2.4965362516440326E-3</v>
      </c>
      <c r="AU56" s="9">
        <f t="shared" si="85"/>
        <v>1</v>
      </c>
      <c r="AV56" s="9">
        <f t="shared" si="86"/>
        <v>0.88859436392869307</v>
      </c>
      <c r="AW56" s="9">
        <f t="shared" si="87"/>
        <v>0.45385907543568116</v>
      </c>
      <c r="AX56" s="9">
        <f t="shared" si="88"/>
        <v>-6.642285780384663E-2</v>
      </c>
      <c r="AY56" s="9">
        <f t="shared" si="89"/>
        <v>1</v>
      </c>
      <c r="AZ56" s="9">
        <f t="shared" si="90"/>
        <v>2.2206545115949217E-4</v>
      </c>
      <c r="BA56" s="9">
        <f t="shared" si="91"/>
        <v>-0.81886009388482228</v>
      </c>
      <c r="BB56" s="9">
        <f t="shared" si="92"/>
        <v>0.57399311609972758</v>
      </c>
      <c r="BC56" s="9">
        <f t="shared" si="39"/>
        <v>1</v>
      </c>
      <c r="BD56" s="9">
        <v>0</v>
      </c>
      <c r="BE56" s="9">
        <f t="shared" si="93"/>
        <v>-0.8191520442889918</v>
      </c>
      <c r="BF56" s="9">
        <f t="shared" si="94"/>
        <v>0.57357643635104605</v>
      </c>
      <c r="BG56" s="9">
        <f t="shared" si="40"/>
        <v>0.99999984591494184</v>
      </c>
      <c r="BH56" s="9">
        <f t="shared" si="23"/>
        <v>5.5513069862472104E-4</v>
      </c>
      <c r="BI56" s="9">
        <f t="shared" si="24"/>
        <v>5.5513072713717147E-4</v>
      </c>
      <c r="BJ56" s="17">
        <f t="shared" si="41"/>
        <v>1.9083988645793064</v>
      </c>
      <c r="BK56" s="9">
        <f t="shared" si="95"/>
        <v>1.7247451422454199</v>
      </c>
      <c r="BL56" s="9">
        <f t="shared" si="96"/>
        <v>-9.0902616805188963E-2</v>
      </c>
      <c r="BM56" s="9">
        <f t="shared" si="97"/>
        <v>-0.13034917935604923</v>
      </c>
      <c r="BN56" s="9">
        <f t="shared" si="56"/>
        <v>1.7320508075688772</v>
      </c>
      <c r="BO56" s="9">
        <f t="shared" si="57"/>
        <v>0.99578207215889258</v>
      </c>
      <c r="BP56" s="9">
        <f t="shared" si="99"/>
        <v>-9.1750012353906896E-2</v>
      </c>
      <c r="BQ56" s="9">
        <f t="shared" si="59"/>
        <v>-9.1879228700810042E-2</v>
      </c>
      <c r="BR56" s="9">
        <f t="shared" si="42"/>
        <v>-5.2642920294736779</v>
      </c>
      <c r="BS56" s="9">
        <f t="shared" si="98"/>
        <v>-3.4300870736826994</v>
      </c>
      <c r="BT56">
        <f t="shared" si="43"/>
        <v>0</v>
      </c>
    </row>
    <row r="57" spans="1:72">
      <c r="A57" s="8">
        <v>35</v>
      </c>
      <c r="B57" s="9">
        <f t="shared" si="63"/>
        <v>0.6108652381980153</v>
      </c>
      <c r="C57" s="28">
        <v>35</v>
      </c>
      <c r="D57" s="9">
        <f t="shared" si="64"/>
        <v>0.6108652381980153</v>
      </c>
      <c r="E57" s="25">
        <f t="shared" si="100"/>
        <v>58.1</v>
      </c>
      <c r="F57" s="9">
        <f t="shared" si="100"/>
        <v>1.0140362954087054</v>
      </c>
      <c r="G57" s="8">
        <v>22</v>
      </c>
      <c r="H57" s="8">
        <f t="shared" si="0"/>
        <v>5.5</v>
      </c>
      <c r="I57" s="9">
        <f t="shared" si="1"/>
        <v>9.599310885968812E-2</v>
      </c>
      <c r="J57" s="9">
        <v>0</v>
      </c>
      <c r="K57" s="9">
        <v>0.5</v>
      </c>
      <c r="L57" s="9">
        <v>0</v>
      </c>
      <c r="M57" s="9">
        <f t="shared" si="2"/>
        <v>0.91227599008430083</v>
      </c>
      <c r="N57" s="9">
        <f t="shared" si="3"/>
        <v>0.31978833324867112</v>
      </c>
      <c r="O57" s="9">
        <f t="shared" si="29"/>
        <v>0.83455096203146395</v>
      </c>
      <c r="P57" s="9">
        <f t="shared" si="30"/>
        <v>-4.6852327622157297E-2</v>
      </c>
      <c r="Q57" s="9">
        <f t="shared" si="31"/>
        <v>-6.6912058304812422E-2</v>
      </c>
      <c r="R57" s="9">
        <f t="shared" si="44"/>
        <v>0.99552277645341336</v>
      </c>
      <c r="S57" s="9">
        <f t="shared" si="70"/>
        <v>-0.88201744123367909</v>
      </c>
      <c r="T57" s="9">
        <f t="shared" si="71"/>
        <v>-1.9800394621643902E-2</v>
      </c>
      <c r="U57" s="9">
        <f t="shared" si="4"/>
        <v>0.90789148283320853</v>
      </c>
      <c r="V57" s="11">
        <f t="shared" si="5"/>
        <v>-2.1907292319859564E-2</v>
      </c>
      <c r="W57" s="12">
        <f t="shared" si="72"/>
        <v>0.41920526642555173</v>
      </c>
      <c r="X57" s="11">
        <f t="shared" si="72"/>
        <v>0.99976000647315966</v>
      </c>
      <c r="Y57" s="9">
        <f t="shared" si="7"/>
        <v>-2.1907292319859564E-2</v>
      </c>
      <c r="Z57" s="9">
        <f t="shared" si="8"/>
        <v>-0.49976000647315966</v>
      </c>
      <c r="AA57" s="9">
        <v>0</v>
      </c>
      <c r="AB57" s="9">
        <f t="shared" si="73"/>
        <v>-2.1907292319859564E-2</v>
      </c>
      <c r="AC57" s="9">
        <f t="shared" si="73"/>
        <v>-0.99976000647315966</v>
      </c>
      <c r="AD57" s="9">
        <f t="shared" si="73"/>
        <v>0</v>
      </c>
      <c r="AE57" s="9">
        <f t="shared" si="10"/>
        <v>1</v>
      </c>
      <c r="AF57" s="9">
        <f t="shared" si="74"/>
        <v>0.83455096203146395</v>
      </c>
      <c r="AG57" s="9">
        <f t="shared" si="74"/>
        <v>-0.5468523276221573</v>
      </c>
      <c r="AH57" s="9">
        <f t="shared" si="74"/>
        <v>-6.6912058304812422E-2</v>
      </c>
      <c r="AI57" s="9">
        <f t="shared" si="12"/>
        <v>1</v>
      </c>
      <c r="AJ57" s="9">
        <f t="shared" si="75"/>
        <v>6.6895999843951698E-2</v>
      </c>
      <c r="AK57" s="9">
        <f t="shared" si="76"/>
        <v>-1.4658620210070126E-3</v>
      </c>
      <c r="AL57" s="9">
        <f t="shared" si="77"/>
        <v>0.84633072899977213</v>
      </c>
      <c r="AM57" s="9">
        <f t="shared" si="16"/>
        <v>0.84897168762914133</v>
      </c>
      <c r="AN57" s="9">
        <f t="shared" si="78"/>
        <v>-0.46291601293669904</v>
      </c>
      <c r="AO57" s="9">
        <f t="shared" si="79"/>
        <v>-0.71078227312546727</v>
      </c>
      <c r="AP57" s="9">
        <f t="shared" si="80"/>
        <v>3.5358896663439672E-2</v>
      </c>
      <c r="AQ57" s="9">
        <f t="shared" si="81"/>
        <v>0.84897168762914121</v>
      </c>
      <c r="AR57" s="9">
        <f t="shared" si="82"/>
        <v>-5.4939355902259845E-2</v>
      </c>
      <c r="AS57" s="9">
        <f t="shared" si="83"/>
        <v>-0.99848627365445752</v>
      </c>
      <c r="AT57" s="9">
        <f t="shared" si="84"/>
        <v>2.6131392386416485E-3</v>
      </c>
      <c r="AU57" s="9">
        <f t="shared" si="85"/>
        <v>1</v>
      </c>
      <c r="AV57" s="9">
        <f t="shared" si="86"/>
        <v>0.8894903179337238</v>
      </c>
      <c r="AW57" s="9">
        <f t="shared" si="87"/>
        <v>0.45163394603230023</v>
      </c>
      <c r="AX57" s="9">
        <f t="shared" si="88"/>
        <v>-6.952519754345407E-2</v>
      </c>
      <c r="AY57" s="9">
        <f t="shared" si="89"/>
        <v>1</v>
      </c>
      <c r="AZ57" s="9">
        <f t="shared" si="90"/>
        <v>1.9213149434947618E-4</v>
      </c>
      <c r="BA57" s="9">
        <f t="shared" si="91"/>
        <v>-0.81890242791638901</v>
      </c>
      <c r="BB57" s="9">
        <f t="shared" si="92"/>
        <v>0.57393272832112663</v>
      </c>
      <c r="BC57" s="9">
        <f t="shared" si="39"/>
        <v>1</v>
      </c>
      <c r="BD57" s="9">
        <v>0</v>
      </c>
      <c r="BE57" s="9">
        <f t="shared" si="93"/>
        <v>-0.8191520442889918</v>
      </c>
      <c r="BF57" s="9">
        <f t="shared" si="94"/>
        <v>0.57357643635104605</v>
      </c>
      <c r="BG57" s="9">
        <f t="shared" si="40"/>
        <v>0.99999988691659358</v>
      </c>
      <c r="BH57" s="9">
        <f t="shared" si="23"/>
        <v>4.7556997389008805E-4</v>
      </c>
      <c r="BI57" s="9">
        <f t="shared" si="24"/>
        <v>4.7556999181644642E-4</v>
      </c>
      <c r="BJ57" s="17">
        <f t="shared" si="41"/>
        <v>1.6348892036492086</v>
      </c>
      <c r="BK57" s="9">
        <f t="shared" si="95"/>
        <v>1.7240412799651876</v>
      </c>
      <c r="BL57" s="9">
        <f t="shared" si="96"/>
        <v>-9.5218381589857071E-2</v>
      </c>
      <c r="BM57" s="9">
        <f t="shared" si="97"/>
        <v>-0.13643725584826649</v>
      </c>
      <c r="BN57" s="9">
        <f t="shared" si="56"/>
        <v>1.7320508075688772</v>
      </c>
      <c r="BO57" s="9">
        <f t="shared" si="57"/>
        <v>0.99537569708192808</v>
      </c>
      <c r="BP57" s="9">
        <f t="shared" si="99"/>
        <v>-9.6058428358295242E-2</v>
      </c>
      <c r="BQ57" s="9">
        <f t="shared" si="59"/>
        <v>-9.6206770543126957E-2</v>
      </c>
      <c r="BR57" s="9">
        <f t="shared" si="42"/>
        <v>-5.5122419127047051</v>
      </c>
      <c r="BS57" s="9">
        <f t="shared" si="98"/>
        <v>-2.9380590491292224</v>
      </c>
      <c r="BT57">
        <f t="shared" si="43"/>
        <v>-1.2490009027033011E-16</v>
      </c>
    </row>
    <row r="58" spans="1:72">
      <c r="A58" s="10">
        <v>35</v>
      </c>
      <c r="B58" s="9">
        <f t="shared" si="63"/>
        <v>0.6108652381980153</v>
      </c>
      <c r="C58" s="28">
        <v>35</v>
      </c>
      <c r="D58" s="9">
        <f t="shared" si="64"/>
        <v>0.6108652381980153</v>
      </c>
      <c r="E58" s="25">
        <f t="shared" si="100"/>
        <v>58.1</v>
      </c>
      <c r="F58" s="9">
        <f t="shared" si="100"/>
        <v>1.0140362954087054</v>
      </c>
      <c r="G58" s="8">
        <v>23</v>
      </c>
      <c r="H58" s="8">
        <f t="shared" si="0"/>
        <v>5.75</v>
      </c>
      <c r="I58" s="9">
        <f t="shared" si="1"/>
        <v>0.10035643198967394</v>
      </c>
      <c r="J58" s="9">
        <v>0</v>
      </c>
      <c r="K58" s="9">
        <v>0.5</v>
      </c>
      <c r="L58" s="9">
        <v>0</v>
      </c>
      <c r="M58" s="9">
        <f t="shared" si="2"/>
        <v>0.91227599008430083</v>
      </c>
      <c r="N58" s="9">
        <f t="shared" si="3"/>
        <v>0.31978833324867112</v>
      </c>
      <c r="O58" s="9">
        <f t="shared" si="29"/>
        <v>0.83293525709886351</v>
      </c>
      <c r="P58" s="9">
        <f t="shared" si="30"/>
        <v>-4.8938939255659369E-2</v>
      </c>
      <c r="Q58" s="9">
        <f t="shared" si="31"/>
        <v>-6.9892048550043301E-2</v>
      </c>
      <c r="R58" s="9">
        <f t="shared" si="44"/>
        <v>0.99511510154947835</v>
      </c>
      <c r="S58" s="9">
        <f t="shared" si="70"/>
        <v>-0.88030984038570703</v>
      </c>
      <c r="T58" s="9">
        <f t="shared" si="71"/>
        <v>-2.2086885427001157E-2</v>
      </c>
      <c r="U58" s="9">
        <f t="shared" si="4"/>
        <v>0.90904718610500779</v>
      </c>
      <c r="V58" s="11">
        <f t="shared" si="5"/>
        <v>-2.4416012268945873E-2</v>
      </c>
      <c r="W58" s="12">
        <f t="shared" si="72"/>
        <v>0.41669318861071797</v>
      </c>
      <c r="X58" s="11">
        <f t="shared" si="72"/>
        <v>0.99970188473608601</v>
      </c>
      <c r="Y58" s="9">
        <f t="shared" si="7"/>
        <v>-2.4416012268945873E-2</v>
      </c>
      <c r="Z58" s="9">
        <f t="shared" si="8"/>
        <v>-0.49970188473608601</v>
      </c>
      <c r="AA58" s="9">
        <v>0</v>
      </c>
      <c r="AB58" s="9">
        <f t="shared" si="73"/>
        <v>-2.4416012268945873E-2</v>
      </c>
      <c r="AC58" s="9">
        <f t="shared" si="73"/>
        <v>-0.99970188473608601</v>
      </c>
      <c r="AD58" s="9">
        <f t="shared" si="73"/>
        <v>0</v>
      </c>
      <c r="AE58" s="9">
        <f t="shared" si="10"/>
        <v>1</v>
      </c>
      <c r="AF58" s="9">
        <f t="shared" si="74"/>
        <v>0.83293525709886351</v>
      </c>
      <c r="AG58" s="9">
        <f t="shared" si="74"/>
        <v>-0.5489389392556594</v>
      </c>
      <c r="AH58" s="9">
        <f t="shared" si="74"/>
        <v>-6.9892048550043301E-2</v>
      </c>
      <c r="AI58" s="9">
        <f t="shared" si="12"/>
        <v>1</v>
      </c>
      <c r="AJ58" s="9">
        <f t="shared" si="75"/>
        <v>6.9871212663544319E-2</v>
      </c>
      <c r="AK58" s="9">
        <f t="shared" si="76"/>
        <v>-1.7064851148996178E-3</v>
      </c>
      <c r="AL58" s="9">
        <f t="shared" si="77"/>
        <v>0.84608984626063843</v>
      </c>
      <c r="AM58" s="9">
        <f t="shared" si="16"/>
        <v>0.84897168762914133</v>
      </c>
      <c r="AN58" s="9">
        <f t="shared" si="78"/>
        <v>-0.46457093246179926</v>
      </c>
      <c r="AO58" s="9">
        <f t="shared" si="79"/>
        <v>-0.70962150581157357</v>
      </c>
      <c r="AP58" s="9">
        <f t="shared" si="80"/>
        <v>3.6933637746118318E-2</v>
      </c>
      <c r="AQ58" s="9">
        <f t="shared" si="81"/>
        <v>0.84897168762914133</v>
      </c>
      <c r="AR58" s="9">
        <f t="shared" si="82"/>
        <v>-5.743537108451352E-2</v>
      </c>
      <c r="AS58" s="9">
        <f t="shared" si="83"/>
        <v>-0.99834549524747918</v>
      </c>
      <c r="AT58" s="9">
        <f t="shared" si="84"/>
        <v>2.7295178053434593E-3</v>
      </c>
      <c r="AU58" s="9">
        <f t="shared" si="85"/>
        <v>1</v>
      </c>
      <c r="AV58" s="9">
        <f t="shared" si="86"/>
        <v>0.89037062818337698</v>
      </c>
      <c r="AW58" s="9">
        <f t="shared" si="87"/>
        <v>0.44940655599181978</v>
      </c>
      <c r="AX58" s="9">
        <f t="shared" si="88"/>
        <v>-7.262156635538676E-2</v>
      </c>
      <c r="AY58" s="9">
        <f t="shared" si="89"/>
        <v>0.99999999999999989</v>
      </c>
      <c r="AZ58" s="9">
        <f t="shared" si="90"/>
        <v>1.5760846093518938E-4</v>
      </c>
      <c r="BA58" s="9">
        <f t="shared" si="91"/>
        <v>-0.81894967712300826</v>
      </c>
      <c r="BB58" s="9">
        <f t="shared" si="92"/>
        <v>0.57386531651572525</v>
      </c>
      <c r="BC58" s="9">
        <f t="shared" si="39"/>
        <v>1</v>
      </c>
      <c r="BD58" s="9">
        <v>0</v>
      </c>
      <c r="BE58" s="9">
        <f t="shared" si="93"/>
        <v>-0.8191520442889918</v>
      </c>
      <c r="BF58" s="9">
        <f t="shared" si="94"/>
        <v>0.57357643635104605</v>
      </c>
      <c r="BG58" s="9">
        <f t="shared" si="40"/>
        <v>0.99999992537767679</v>
      </c>
      <c r="BH58" s="9">
        <f t="shared" si="23"/>
        <v>3.8632193940800545E-4</v>
      </c>
      <c r="BI58" s="9">
        <f t="shared" si="24"/>
        <v>3.863219490174193E-4</v>
      </c>
      <c r="BJ58" s="17">
        <f t="shared" si="41"/>
        <v>1.3280770327179772</v>
      </c>
      <c r="BK58" s="9">
        <f t="shared" si="95"/>
        <v>1.7233058852822405</v>
      </c>
      <c r="BL58" s="9">
        <f t="shared" si="96"/>
        <v>-9.9532383263839619E-2</v>
      </c>
      <c r="BM58" s="9">
        <f t="shared" si="97"/>
        <v>-0.14251361490543007</v>
      </c>
      <c r="BN58" s="9">
        <f t="shared" si="56"/>
        <v>1.7320508075688772</v>
      </c>
      <c r="BO58" s="9">
        <f t="shared" si="57"/>
        <v>0.99495111676376791</v>
      </c>
      <c r="BP58" s="9">
        <f t="shared" si="99"/>
        <v>-0.10036072563772701</v>
      </c>
      <c r="BQ58" s="9">
        <f t="shared" si="59"/>
        <v>-0.10052997068156802</v>
      </c>
      <c r="BR58" s="9">
        <f t="shared" si="42"/>
        <v>-5.7599430346277511</v>
      </c>
      <c r="BS58" s="9">
        <f t="shared" si="98"/>
        <v>-2.3863283106602751</v>
      </c>
      <c r="BT58">
        <f t="shared" si="43"/>
        <v>0</v>
      </c>
    </row>
    <row r="59" spans="1:72">
      <c r="A59" s="8">
        <v>35</v>
      </c>
      <c r="B59" s="9">
        <f t="shared" si="63"/>
        <v>0.6108652381980153</v>
      </c>
      <c r="C59" s="28">
        <v>35</v>
      </c>
      <c r="D59" s="9">
        <f t="shared" si="64"/>
        <v>0.6108652381980153</v>
      </c>
      <c r="E59" s="25">
        <f t="shared" si="100"/>
        <v>58.1</v>
      </c>
      <c r="F59" s="9">
        <f t="shared" si="100"/>
        <v>1.0140362954087054</v>
      </c>
      <c r="G59" s="8">
        <v>24</v>
      </c>
      <c r="H59" s="8">
        <f t="shared" si="0"/>
        <v>6</v>
      </c>
      <c r="I59" s="9">
        <f t="shared" si="1"/>
        <v>0.10471975511965977</v>
      </c>
      <c r="J59" s="9">
        <v>0</v>
      </c>
      <c r="K59" s="9">
        <v>0.5</v>
      </c>
      <c r="L59" s="9">
        <v>0</v>
      </c>
      <c r="M59" s="9">
        <f t="shared" si="2"/>
        <v>0.91227599008430083</v>
      </c>
      <c r="N59" s="9">
        <f t="shared" si="3"/>
        <v>0.31978833324867112</v>
      </c>
      <c r="O59" s="9">
        <f t="shared" si="29"/>
        <v>0.83130369427961825</v>
      </c>
      <c r="P59" s="9">
        <f t="shared" si="30"/>
        <v>-5.1021487415298578E-2</v>
      </c>
      <c r="Q59" s="9">
        <f t="shared" si="31"/>
        <v>-7.2866235553176534E-2</v>
      </c>
      <c r="R59" s="9">
        <f t="shared" si="44"/>
        <v>0.99469051171630896</v>
      </c>
      <c r="S59" s="9">
        <f t="shared" si="70"/>
        <v>-0.87858547970731327</v>
      </c>
      <c r="T59" s="9">
        <f t="shared" si="71"/>
        <v>-2.4377605989240658E-2</v>
      </c>
      <c r="U59" s="9">
        <f t="shared" si="4"/>
        <v>0.91020084721632954</v>
      </c>
      <c r="V59" s="11">
        <f t="shared" si="5"/>
        <v>-2.6925628081746474E-2</v>
      </c>
      <c r="W59" s="12">
        <f t="shared" si="72"/>
        <v>0.41416713742965638</v>
      </c>
      <c r="X59" s="11">
        <f t="shared" si="72"/>
        <v>0.99963743955116213</v>
      </c>
      <c r="Y59" s="9">
        <f t="shared" si="7"/>
        <v>-2.6925628081746474E-2</v>
      </c>
      <c r="Z59" s="9">
        <f t="shared" si="8"/>
        <v>-0.49963743955116213</v>
      </c>
      <c r="AA59" s="9">
        <v>0</v>
      </c>
      <c r="AB59" s="9">
        <f t="shared" si="73"/>
        <v>-2.6925628081746474E-2</v>
      </c>
      <c r="AC59" s="9">
        <f t="shared" si="73"/>
        <v>-0.99963743955116213</v>
      </c>
      <c r="AD59" s="9">
        <f t="shared" si="73"/>
        <v>0</v>
      </c>
      <c r="AE59" s="9">
        <f t="shared" si="10"/>
        <v>1</v>
      </c>
      <c r="AF59" s="9">
        <f t="shared" si="74"/>
        <v>0.83130369427961825</v>
      </c>
      <c r="AG59" s="9">
        <f t="shared" si="74"/>
        <v>-0.55102148741529855</v>
      </c>
      <c r="AH59" s="9">
        <f t="shared" si="74"/>
        <v>-7.2866235553176534E-2</v>
      </c>
      <c r="AI59" s="9">
        <f t="shared" si="12"/>
        <v>1</v>
      </c>
      <c r="AJ59" s="9">
        <f t="shared" si="75"/>
        <v>7.2839817138109247E-2</v>
      </c>
      <c r="AK59" s="9">
        <f t="shared" si="76"/>
        <v>-1.9619691582217634E-3</v>
      </c>
      <c r="AL59" s="9">
        <f t="shared" si="77"/>
        <v>0.84583889607429474</v>
      </c>
      <c r="AM59" s="9">
        <f t="shared" si="16"/>
        <v>0.84897168762914155</v>
      </c>
      <c r="AN59" s="9">
        <f t="shared" si="78"/>
        <v>-0.46621836793540306</v>
      </c>
      <c r="AO59" s="9">
        <f t="shared" si="79"/>
        <v>-0.70845656234519105</v>
      </c>
      <c r="AP59" s="9">
        <f t="shared" si="80"/>
        <v>3.8505312173206893E-2</v>
      </c>
      <c r="AQ59" s="9">
        <f t="shared" si="81"/>
        <v>0.84897168762914144</v>
      </c>
      <c r="AR59" s="9">
        <f t="shared" si="82"/>
        <v>-5.9931680822731814E-2</v>
      </c>
      <c r="AS59" s="9">
        <f t="shared" si="83"/>
        <v>-0.99819842506263023</v>
      </c>
      <c r="AT59" s="9">
        <f t="shared" si="84"/>
        <v>2.8456697360693187E-3</v>
      </c>
      <c r="AU59" s="9">
        <f t="shared" si="85"/>
        <v>1</v>
      </c>
      <c r="AV59" s="9">
        <f t="shared" si="86"/>
        <v>0.89123537510235007</v>
      </c>
      <c r="AW59" s="9">
        <f t="shared" si="87"/>
        <v>0.44717693764733168</v>
      </c>
      <c r="AX59" s="9">
        <f t="shared" si="88"/>
        <v>-7.5711905289245846E-2</v>
      </c>
      <c r="AY59" s="9">
        <f t="shared" si="89"/>
        <v>1</v>
      </c>
      <c r="AZ59" s="9">
        <f t="shared" si="90"/>
        <v>1.1837945659821936E-4</v>
      </c>
      <c r="BA59" s="9">
        <f t="shared" si="91"/>
        <v>-0.81900181265978245</v>
      </c>
      <c r="BB59" s="9">
        <f t="shared" si="92"/>
        <v>0.57379091736127619</v>
      </c>
      <c r="BC59" s="9">
        <f t="shared" si="39"/>
        <v>1</v>
      </c>
      <c r="BD59" s="9">
        <v>0</v>
      </c>
      <c r="BE59" s="9">
        <f t="shared" si="93"/>
        <v>-0.8191520442889918</v>
      </c>
      <c r="BF59" s="9">
        <f t="shared" si="94"/>
        <v>0.57357643635104605</v>
      </c>
      <c r="BG59" s="9">
        <f t="shared" si="40"/>
        <v>0.99999995870732894</v>
      </c>
      <c r="BH59" s="9">
        <f t="shared" si="23"/>
        <v>2.873766525922599E-4</v>
      </c>
      <c r="BI59" s="9">
        <f t="shared" si="24"/>
        <v>2.8737665654777648E-4</v>
      </c>
      <c r="BJ59" s="17">
        <f t="shared" si="41"/>
        <v>0.98792817304609126</v>
      </c>
      <c r="BK59" s="9">
        <f t="shared" si="95"/>
        <v>1.7225390693819684</v>
      </c>
      <c r="BL59" s="9">
        <f t="shared" si="96"/>
        <v>-0.10384454976796686</v>
      </c>
      <c r="BM59" s="9">
        <f t="shared" si="97"/>
        <v>-0.14857814084242238</v>
      </c>
      <c r="BN59" s="9">
        <f t="shared" si="56"/>
        <v>1.7320508075688776</v>
      </c>
      <c r="BO59" s="9">
        <f t="shared" si="57"/>
        <v>0.99450839539732672</v>
      </c>
      <c r="BP59" s="9">
        <f t="shared" si="99"/>
        <v>-0.10465682722228122</v>
      </c>
      <c r="BQ59" s="9">
        <f t="shared" si="59"/>
        <v>-0.10484882701468871</v>
      </c>
      <c r="BR59" s="9">
        <f t="shared" si="42"/>
        <v>-6.0073952748389141</v>
      </c>
      <c r="BS59" s="9">
        <f t="shared" si="98"/>
        <v>-1.7748659613393869</v>
      </c>
      <c r="BT59">
        <f t="shared" si="43"/>
        <v>0</v>
      </c>
    </row>
    <row r="60" spans="1:72">
      <c r="A60" s="10">
        <v>35</v>
      </c>
      <c r="B60" s="9">
        <f t="shared" si="63"/>
        <v>0.6108652381980153</v>
      </c>
      <c r="C60" s="28">
        <v>35</v>
      </c>
      <c r="D60" s="9">
        <f t="shared" si="64"/>
        <v>0.6108652381980153</v>
      </c>
      <c r="E60" s="25">
        <f t="shared" si="100"/>
        <v>58.1</v>
      </c>
      <c r="F60" s="9">
        <f t="shared" si="100"/>
        <v>1.0140362954087054</v>
      </c>
      <c r="G60" s="8">
        <v>25</v>
      </c>
      <c r="H60" s="8">
        <f t="shared" si="0"/>
        <v>6.25</v>
      </c>
      <c r="I60" s="9">
        <f t="shared" si="1"/>
        <v>0.1090830782496456</v>
      </c>
      <c r="J60" s="9">
        <v>0</v>
      </c>
      <c r="K60" s="9">
        <v>0.5</v>
      </c>
      <c r="L60" s="9">
        <v>0</v>
      </c>
      <c r="M60" s="9">
        <f t="shared" si="2"/>
        <v>0.91227599008430083</v>
      </c>
      <c r="N60" s="9">
        <f t="shared" si="3"/>
        <v>0.31978833324867112</v>
      </c>
      <c r="O60" s="9">
        <f t="shared" si="29"/>
        <v>0.82965630463633222</v>
      </c>
      <c r="P60" s="9">
        <f t="shared" si="30"/>
        <v>-5.3099932452359944E-2</v>
      </c>
      <c r="Q60" s="9">
        <f t="shared" si="31"/>
        <v>-7.5834562689978763E-2</v>
      </c>
      <c r="R60" s="9">
        <f t="shared" si="44"/>
        <v>0.99424911910161973</v>
      </c>
      <c r="S60" s="9">
        <f t="shared" si="70"/>
        <v>-0.87684439202783948</v>
      </c>
      <c r="T60" s="9">
        <f t="shared" si="71"/>
        <v>-2.667246167467785E-2</v>
      </c>
      <c r="U60" s="9">
        <f t="shared" si="4"/>
        <v>0.91135237414358594</v>
      </c>
      <c r="V60" s="11">
        <f t="shared" si="5"/>
        <v>-2.9436187162062002E-2</v>
      </c>
      <c r="W60" s="12">
        <f t="shared" si="72"/>
        <v>0.41162707654240793</v>
      </c>
      <c r="X60" s="11">
        <f t="shared" si="72"/>
        <v>0.99956666155157459</v>
      </c>
      <c r="Y60" s="9">
        <f t="shared" si="7"/>
        <v>-2.9436187162062002E-2</v>
      </c>
      <c r="Z60" s="9">
        <f t="shared" si="8"/>
        <v>-0.49956666155157459</v>
      </c>
      <c r="AA60" s="9">
        <v>0</v>
      </c>
      <c r="AB60" s="9">
        <f t="shared" si="73"/>
        <v>-2.9436187162062002E-2</v>
      </c>
      <c r="AC60" s="9">
        <f t="shared" si="73"/>
        <v>-0.99956666155157459</v>
      </c>
      <c r="AD60" s="9">
        <f t="shared" si="73"/>
        <v>0</v>
      </c>
      <c r="AE60" s="9">
        <f t="shared" si="10"/>
        <v>1</v>
      </c>
      <c r="AF60" s="9">
        <f t="shared" si="74"/>
        <v>0.82965630463633222</v>
      </c>
      <c r="AG60" s="9">
        <f t="shared" si="74"/>
        <v>-0.55309993245236</v>
      </c>
      <c r="AH60" s="9">
        <f t="shared" si="74"/>
        <v>-7.5834562689978763E-2</v>
      </c>
      <c r="AI60" s="9">
        <f t="shared" si="12"/>
        <v>1</v>
      </c>
      <c r="AJ60" s="9">
        <f t="shared" si="75"/>
        <v>7.5801700658245666E-2</v>
      </c>
      <c r="AK60" s="9">
        <f t="shared" si="76"/>
        <v>-2.2322803806953391E-3</v>
      </c>
      <c r="AL60" s="9">
        <f t="shared" si="77"/>
        <v>0.84557793579154628</v>
      </c>
      <c r="AM60" s="9">
        <f t="shared" si="16"/>
        <v>0.84897168762914155</v>
      </c>
      <c r="AN60" s="9">
        <f t="shared" si="78"/>
        <v>-0.46785838317598166</v>
      </c>
      <c r="AO60" s="9">
        <f t="shared" si="79"/>
        <v>-0.70728745431140683</v>
      </c>
      <c r="AP60" s="9">
        <f t="shared" si="80"/>
        <v>4.007389002228981E-2</v>
      </c>
      <c r="AQ60" s="9">
        <f t="shared" si="81"/>
        <v>0.84897168762914155</v>
      </c>
      <c r="AR60" s="9">
        <f t="shared" si="82"/>
        <v>-6.2428334686037423E-2</v>
      </c>
      <c r="AS60" s="9">
        <f t="shared" si="83"/>
        <v>-0.99804505509335584</v>
      </c>
      <c r="AT60" s="9">
        <f t="shared" si="84"/>
        <v>2.9615928194538857E-3</v>
      </c>
      <c r="AU60" s="9">
        <f t="shared" si="85"/>
        <v>0.99999999999999989</v>
      </c>
      <c r="AV60" s="9">
        <f t="shared" si="86"/>
        <v>0.89208463932236959</v>
      </c>
      <c r="AW60" s="9">
        <f t="shared" si="87"/>
        <v>0.44494512264099584</v>
      </c>
      <c r="AX60" s="9">
        <f t="shared" si="88"/>
        <v>-7.8796155509432642E-2</v>
      </c>
      <c r="AY60" s="9">
        <f t="shared" si="89"/>
        <v>0.99999999999999989</v>
      </c>
      <c r="AZ60" s="9">
        <f t="shared" si="90"/>
        <v>7.4327796298380433E-5</v>
      </c>
      <c r="BA60" s="9">
        <f t="shared" si="91"/>
        <v>-0.81905880515248175</v>
      </c>
      <c r="BB60" s="9">
        <f t="shared" si="92"/>
        <v>0.57370956779329341</v>
      </c>
      <c r="BC60" s="9">
        <f t="shared" si="39"/>
        <v>1</v>
      </c>
      <c r="BD60" s="9">
        <v>0</v>
      </c>
      <c r="BE60" s="9">
        <f t="shared" si="93"/>
        <v>-0.8191520442889918</v>
      </c>
      <c r="BF60" s="9">
        <f t="shared" si="94"/>
        <v>0.57357643635104605</v>
      </c>
      <c r="BG60" s="9">
        <f t="shared" si="40"/>
        <v>0.99999998402893053</v>
      </c>
      <c r="BH60" s="9">
        <f t="shared" si="23"/>
        <v>1.7872363780940345E-4</v>
      </c>
      <c r="BI60" s="9">
        <f t="shared" si="24"/>
        <v>1.7872363876087266E-4</v>
      </c>
      <c r="BJ60" s="17">
        <f t="shared" si="41"/>
        <v>0.61440661201312408</v>
      </c>
      <c r="BK60" s="9">
        <f t="shared" si="95"/>
        <v>1.7217409439587019</v>
      </c>
      <c r="BL60" s="9">
        <f t="shared" si="96"/>
        <v>-0.10815480981136416</v>
      </c>
      <c r="BM60" s="9">
        <f t="shared" si="97"/>
        <v>-0.1546307181994114</v>
      </c>
      <c r="BN60" s="9">
        <f t="shared" si="56"/>
        <v>1.7320508075688772</v>
      </c>
      <c r="BO60" s="9">
        <f t="shared" si="57"/>
        <v>0.994047597469357</v>
      </c>
      <c r="BP60" s="9">
        <f t="shared" si="99"/>
        <v>-0.10894665651317263</v>
      </c>
      <c r="BQ60" s="9">
        <f t="shared" si="59"/>
        <v>-0.10916333729418844</v>
      </c>
      <c r="BR60" s="9">
        <f t="shared" si="42"/>
        <v>-6.2545985045200574</v>
      </c>
      <c r="BS60" s="9">
        <f t="shared" si="98"/>
        <v>-1.1036410848137734</v>
      </c>
      <c r="BT60">
        <f t="shared" si="43"/>
        <v>1.2490009027033011E-16</v>
      </c>
    </row>
    <row r="61" spans="1:72">
      <c r="A61" s="8">
        <v>35</v>
      </c>
      <c r="B61" s="9">
        <f t="shared" si="63"/>
        <v>0.6108652381980153</v>
      </c>
      <c r="C61" s="28">
        <v>35</v>
      </c>
      <c r="D61" s="9">
        <f t="shared" si="64"/>
        <v>0.6108652381980153</v>
      </c>
      <c r="E61" s="25">
        <f t="shared" si="100"/>
        <v>58.1</v>
      </c>
      <c r="F61" s="9">
        <f t="shared" si="100"/>
        <v>1.0140362954087054</v>
      </c>
      <c r="G61" s="8">
        <v>26</v>
      </c>
      <c r="H61" s="8">
        <f t="shared" si="0"/>
        <v>6.5</v>
      </c>
      <c r="I61" s="9">
        <f t="shared" si="1"/>
        <v>0.11344640137963141</v>
      </c>
      <c r="J61" s="9">
        <v>0</v>
      </c>
      <c r="K61" s="9">
        <v>0.5</v>
      </c>
      <c r="L61" s="9">
        <v>0</v>
      </c>
      <c r="M61" s="9">
        <f t="shared" si="2"/>
        <v>0.91227599008430083</v>
      </c>
      <c r="N61" s="9">
        <f t="shared" si="3"/>
        <v>0.31978833324867112</v>
      </c>
      <c r="O61" s="9">
        <f t="shared" si="29"/>
        <v>0.82799311953292987</v>
      </c>
      <c r="P61" s="9">
        <f t="shared" si="30"/>
        <v>-5.5174234796245891E-2</v>
      </c>
      <c r="Q61" s="9">
        <f t="shared" si="31"/>
        <v>-7.879697344778E-2</v>
      </c>
      <c r="R61" s="9">
        <f t="shared" si="44"/>
        <v>0.99379103697546989</v>
      </c>
      <c r="S61" s="9">
        <f t="shared" si="70"/>
        <v>-0.87508661049508552</v>
      </c>
      <c r="T61" s="9">
        <f t="shared" si="71"/>
        <v>-2.8971357377469753E-2</v>
      </c>
      <c r="U61" s="9">
        <f t="shared" si="4"/>
        <v>0.91250167414225958</v>
      </c>
      <c r="V61" s="11">
        <f t="shared" si="5"/>
        <v>-3.19477368091685E-2</v>
      </c>
      <c r="W61" s="12">
        <f t="shared" si="72"/>
        <v>0.40907296988138131</v>
      </c>
      <c r="X61" s="11">
        <f t="shared" si="72"/>
        <v>0.9994895407720743</v>
      </c>
      <c r="Y61" s="9">
        <f t="shared" si="7"/>
        <v>-3.19477368091685E-2</v>
      </c>
      <c r="Z61" s="9">
        <f t="shared" si="8"/>
        <v>-0.4994895407720743</v>
      </c>
      <c r="AA61" s="9">
        <v>0</v>
      </c>
      <c r="AB61" s="9">
        <f t="shared" si="73"/>
        <v>-3.19477368091685E-2</v>
      </c>
      <c r="AC61" s="9">
        <f t="shared" si="73"/>
        <v>-0.9994895407720743</v>
      </c>
      <c r="AD61" s="9">
        <f t="shared" si="73"/>
        <v>0</v>
      </c>
      <c r="AE61" s="9">
        <f t="shared" si="10"/>
        <v>1</v>
      </c>
      <c r="AF61" s="9">
        <f t="shared" si="74"/>
        <v>0.82799311953292987</v>
      </c>
      <c r="AG61" s="9">
        <f t="shared" si="74"/>
        <v>-0.55517423479624584</v>
      </c>
      <c r="AH61" s="9">
        <f t="shared" si="74"/>
        <v>-7.879697344778E-2</v>
      </c>
      <c r="AI61" s="9">
        <f t="shared" si="12"/>
        <v>1</v>
      </c>
      <c r="AJ61" s="9">
        <f t="shared" si="75"/>
        <v>7.875675080555096E-2</v>
      </c>
      <c r="AK61" s="9">
        <f t="shared" si="76"/>
        <v>-2.5173849690687143E-3</v>
      </c>
      <c r="AL61" s="9">
        <f t="shared" si="77"/>
        <v>0.84530702314090722</v>
      </c>
      <c r="AM61" s="9">
        <f t="shared" si="16"/>
        <v>0.84897168762914133</v>
      </c>
      <c r="AN61" s="9">
        <f t="shared" si="78"/>
        <v>-0.46949104205671122</v>
      </c>
      <c r="AO61" s="9">
        <f t="shared" si="79"/>
        <v>-0.70611419265559272</v>
      </c>
      <c r="AP61" s="9">
        <f t="shared" si="80"/>
        <v>4.1639341429905857E-2</v>
      </c>
      <c r="AQ61" s="9">
        <f t="shared" si="81"/>
        <v>0.84897168762914133</v>
      </c>
      <c r="AR61" s="9">
        <f t="shared" si="82"/>
        <v>-6.4925382148696476E-2</v>
      </c>
      <c r="AS61" s="9">
        <f t="shared" si="83"/>
        <v>-0.99788537671959443</v>
      </c>
      <c r="AT61" s="9">
        <f t="shared" si="84"/>
        <v>3.0772848484887858E-3</v>
      </c>
      <c r="AU61" s="9">
        <f t="shared" si="85"/>
        <v>1</v>
      </c>
      <c r="AV61" s="9">
        <f t="shared" si="86"/>
        <v>0.89291850168162634</v>
      </c>
      <c r="AW61" s="9">
        <f t="shared" si="87"/>
        <v>0.44271114192334859</v>
      </c>
      <c r="AX61" s="9">
        <f t="shared" si="88"/>
        <v>-8.1874258296268793E-2</v>
      </c>
      <c r="AY61" s="9">
        <f t="shared" si="89"/>
        <v>1</v>
      </c>
      <c r="AZ61" s="9">
        <f t="shared" si="90"/>
        <v>2.5337001738283405E-5</v>
      </c>
      <c r="BA61" s="9">
        <f t="shared" si="91"/>
        <v>-0.81912062469528757</v>
      </c>
      <c r="BB61" s="9">
        <f t="shared" si="92"/>
        <v>0.57362130500604491</v>
      </c>
      <c r="BC61" s="9">
        <f t="shared" si="39"/>
        <v>1</v>
      </c>
      <c r="BD61" s="9">
        <v>0</v>
      </c>
      <c r="BE61" s="9">
        <f t="shared" si="93"/>
        <v>-0.8191520442889918</v>
      </c>
      <c r="BF61" s="9">
        <f t="shared" si="94"/>
        <v>0.57357643635104605</v>
      </c>
      <c r="BG61" s="9">
        <f t="shared" si="40"/>
        <v>0.99999999817882457</v>
      </c>
      <c r="BH61" s="9">
        <f t="shared" si="23"/>
        <v>6.0351891978319011E-5</v>
      </c>
      <c r="BI61" s="9">
        <f t="shared" si="24"/>
        <v>6.0351892014956134E-5</v>
      </c>
      <c r="BJ61" s="17">
        <f t="shared" si="41"/>
        <v>0.20747452188517682</v>
      </c>
      <c r="BK61" s="9">
        <f t="shared" si="95"/>
        <v>1.7209116212145563</v>
      </c>
      <c r="BL61" s="9">
        <f t="shared" si="96"/>
        <v>-0.11246309287289724</v>
      </c>
      <c r="BM61" s="9">
        <f t="shared" si="97"/>
        <v>-0.16067123174404879</v>
      </c>
      <c r="BN61" s="9">
        <f t="shared" si="56"/>
        <v>1.7320508075688774</v>
      </c>
      <c r="BO61" s="9">
        <f t="shared" si="57"/>
        <v>0.9935687877597793</v>
      </c>
      <c r="BP61" s="9">
        <f t="shared" si="99"/>
        <v>-0.11323013728492348</v>
      </c>
      <c r="BQ61" s="9">
        <f t="shared" si="59"/>
        <v>-0.11347349912644068</v>
      </c>
      <c r="BR61" s="9">
        <f t="shared" si="42"/>
        <v>-6.5015525865264845</v>
      </c>
      <c r="BS61" s="9">
        <f t="shared" si="98"/>
        <v>-0.3726207663562775</v>
      </c>
      <c r="BT61">
        <f t="shared" si="43"/>
        <v>0</v>
      </c>
    </row>
    <row r="62" spans="1:72">
      <c r="A62" s="10">
        <v>35</v>
      </c>
      <c r="B62" s="9">
        <f t="shared" si="63"/>
        <v>0.6108652381980153</v>
      </c>
      <c r="C62" s="28">
        <v>35</v>
      </c>
      <c r="D62" s="9">
        <f t="shared" si="64"/>
        <v>0.6108652381980153</v>
      </c>
      <c r="E62" s="25">
        <f t="shared" si="100"/>
        <v>58.1</v>
      </c>
      <c r="F62" s="9">
        <f t="shared" si="100"/>
        <v>1.0140362954087054</v>
      </c>
      <c r="G62" s="8">
        <v>27</v>
      </c>
      <c r="H62" s="8">
        <f t="shared" si="0"/>
        <v>6.75</v>
      </c>
      <c r="I62" s="9">
        <f t="shared" si="1"/>
        <v>0.11780972450961724</v>
      </c>
      <c r="J62" s="9">
        <v>0</v>
      </c>
      <c r="K62" s="9">
        <v>0.5</v>
      </c>
      <c r="L62" s="9">
        <v>0</v>
      </c>
      <c r="M62" s="9">
        <f t="shared" si="2"/>
        <v>0.91227599008430083</v>
      </c>
      <c r="N62" s="9">
        <f t="shared" si="3"/>
        <v>0.31978833324867112</v>
      </c>
      <c r="O62" s="9">
        <f t="shared" si="29"/>
        <v>0.82631417063405788</v>
      </c>
      <c r="P62" s="9">
        <f t="shared" si="30"/>
        <v>-5.7244354955229892E-2</v>
      </c>
      <c r="Q62" s="9">
        <f t="shared" si="31"/>
        <v>-8.1753411426549655E-2</v>
      </c>
      <c r="R62" s="9">
        <f t="shared" si="44"/>
        <v>0.99331637972012132</v>
      </c>
      <c r="S62" s="9">
        <f t="shared" si="70"/>
        <v>-0.87331216857467786</v>
      </c>
      <c r="T62" s="9">
        <f t="shared" si="71"/>
        <v>-3.1274197525342939E-2</v>
      </c>
      <c r="U62" s="9">
        <f t="shared" si="4"/>
        <v>0.9136486537415156</v>
      </c>
      <c r="V62" s="11">
        <f t="shared" si="5"/>
        <v>-3.4460324217800445E-2</v>
      </c>
      <c r="W62" s="12">
        <f t="shared" si="72"/>
        <v>0.40650478166476234</v>
      </c>
      <c r="X62" s="11">
        <f t="shared" si="72"/>
        <v>0.99940606664898934</v>
      </c>
      <c r="Y62" s="9">
        <f t="shared" si="7"/>
        <v>-3.4460324217800445E-2</v>
      </c>
      <c r="Z62" s="9">
        <f t="shared" si="8"/>
        <v>-0.49940606664898934</v>
      </c>
      <c r="AA62" s="9">
        <v>0</v>
      </c>
      <c r="AB62" s="9">
        <f t="shared" si="73"/>
        <v>-3.4460324217800445E-2</v>
      </c>
      <c r="AC62" s="9">
        <f t="shared" si="73"/>
        <v>-0.99940606664898934</v>
      </c>
      <c r="AD62" s="9">
        <f t="shared" si="73"/>
        <v>0</v>
      </c>
      <c r="AE62" s="9">
        <f t="shared" si="10"/>
        <v>1</v>
      </c>
      <c r="AF62" s="9">
        <f t="shared" si="74"/>
        <v>0.82631417063405788</v>
      </c>
      <c r="AG62" s="9">
        <f t="shared" si="74"/>
        <v>-0.55724435495522995</v>
      </c>
      <c r="AH62" s="9">
        <f t="shared" si="74"/>
        <v>-8.1753411426549655E-2</v>
      </c>
      <c r="AI62" s="9">
        <f t="shared" si="12"/>
        <v>1</v>
      </c>
      <c r="AJ62" s="9">
        <f t="shared" si="75"/>
        <v>8.1704855348944533E-2</v>
      </c>
      <c r="AK62" s="9">
        <f t="shared" si="76"/>
        <v>-2.8172490636701325E-3</v>
      </c>
      <c r="AL62" s="9">
        <f t="shared" si="77"/>
        <v>0.84502621623000185</v>
      </c>
      <c r="AM62" s="9">
        <f t="shared" si="16"/>
        <v>0.84897168762914144</v>
      </c>
      <c r="AN62" s="9">
        <f t="shared" si="78"/>
        <v>-0.47111640850513931</v>
      </c>
      <c r="AO62" s="9">
        <f t="shared" si="79"/>
        <v>-0.70493678768301904</v>
      </c>
      <c r="AP62" s="9">
        <f t="shared" si="80"/>
        <v>4.3201636592116802E-2</v>
      </c>
      <c r="AQ62" s="9">
        <f t="shared" si="81"/>
        <v>0.84897168762914144</v>
      </c>
      <c r="AR62" s="9">
        <f t="shared" si="82"/>
        <v>-6.7422872590077343E-2</v>
      </c>
      <c r="AS62" s="9">
        <f t="shared" si="83"/>
        <v>-0.99771938070775967</v>
      </c>
      <c r="AT62" s="9">
        <f t="shared" si="84"/>
        <v>3.1927436205645143E-3</v>
      </c>
      <c r="AU62" s="9">
        <f t="shared" si="85"/>
        <v>1</v>
      </c>
      <c r="AV62" s="9">
        <f t="shared" si="86"/>
        <v>0.89373704322413516</v>
      </c>
      <c r="AW62" s="9">
        <f t="shared" si="87"/>
        <v>0.44047502575252973</v>
      </c>
      <c r="AX62" s="9">
        <f t="shared" si="88"/>
        <v>-8.4946155047114169E-2</v>
      </c>
      <c r="AY62" s="9">
        <f t="shared" si="89"/>
        <v>0.99999999999999978</v>
      </c>
      <c r="AZ62" s="9">
        <f t="shared" si="90"/>
        <v>-2.8709201086545011E-5</v>
      </c>
      <c r="BA62" s="9">
        <f t="shared" si="91"/>
        <v>-0.81918724084844952</v>
      </c>
      <c r="BB62" s="9">
        <f t="shared" si="92"/>
        <v>0.57352616645353338</v>
      </c>
      <c r="BC62" s="9">
        <f t="shared" si="39"/>
        <v>1</v>
      </c>
      <c r="BD62" s="9">
        <v>0</v>
      </c>
      <c r="BE62" s="9">
        <f t="shared" si="93"/>
        <v>-0.8191520442889918</v>
      </c>
      <c r="BF62" s="9">
        <f t="shared" si="94"/>
        <v>0.57357643635104605</v>
      </c>
      <c r="BG62" s="9">
        <f t="shared" si="40"/>
        <v>0.99999999770496062</v>
      </c>
      <c r="BH62" s="9">
        <f t="shared" si="23"/>
        <v>6.7750120011139773E-5</v>
      </c>
      <c r="BI62" s="9">
        <f t="shared" si="24"/>
        <v>6.7750120062969502E-5</v>
      </c>
      <c r="BJ62" s="17">
        <f t="shared" si="41"/>
        <v>0.23290775646676534</v>
      </c>
      <c r="BK62" s="9">
        <f t="shared" si="95"/>
        <v>1.7200512138581932</v>
      </c>
      <c r="BL62" s="9">
        <f t="shared" si="96"/>
        <v>-0.11676932920270022</v>
      </c>
      <c r="BM62" s="9">
        <f t="shared" si="97"/>
        <v>-0.16669956647366382</v>
      </c>
      <c r="BN62" s="9">
        <f t="shared" si="56"/>
        <v>1.7320508075688772</v>
      </c>
      <c r="BO62" s="9">
        <f t="shared" si="57"/>
        <v>0.99307203134097044</v>
      </c>
      <c r="BP62" s="9">
        <f t="shared" si="99"/>
        <v>-0.11750719368752952</v>
      </c>
      <c r="BQ62" s="9">
        <f t="shared" si="59"/>
        <v>-0.11777930997400531</v>
      </c>
      <c r="BR62" s="9">
        <f t="shared" si="42"/>
        <v>-6.7482573754735862</v>
      </c>
      <c r="BS62" s="9">
        <f t="shared" si="98"/>
        <v>0.41822988633931857</v>
      </c>
      <c r="BT62">
        <f t="shared" si="43"/>
        <v>0</v>
      </c>
    </row>
    <row r="63" spans="1:72">
      <c r="A63" s="8">
        <v>35</v>
      </c>
      <c r="B63" s="9">
        <f t="shared" si="63"/>
        <v>0.6108652381980153</v>
      </c>
      <c r="C63" s="28">
        <v>35</v>
      </c>
      <c r="D63" s="9">
        <f t="shared" si="64"/>
        <v>0.6108652381980153</v>
      </c>
      <c r="E63" s="25">
        <f t="shared" si="100"/>
        <v>58.1</v>
      </c>
      <c r="F63" s="9">
        <f t="shared" si="100"/>
        <v>1.0140362954087054</v>
      </c>
      <c r="G63" s="8">
        <v>28</v>
      </c>
      <c r="H63" s="8">
        <f t="shared" si="0"/>
        <v>7</v>
      </c>
      <c r="I63" s="9">
        <f t="shared" si="1"/>
        <v>0.12217304763960307</v>
      </c>
      <c r="J63" s="9">
        <v>0</v>
      </c>
      <c r="K63" s="9">
        <v>0.5</v>
      </c>
      <c r="L63" s="9">
        <v>0</v>
      </c>
      <c r="M63" s="9">
        <f t="shared" si="2"/>
        <v>0.91227599008430083</v>
      </c>
      <c r="N63" s="9">
        <f t="shared" si="3"/>
        <v>0.31978833324867112</v>
      </c>
      <c r="O63" s="9">
        <f t="shared" si="29"/>
        <v>0.82461948990448342</v>
      </c>
      <c r="P63" s="9">
        <f t="shared" si="30"/>
        <v>-5.9310253517208145E-2</v>
      </c>
      <c r="Q63" s="9">
        <f t="shared" si="31"/>
        <v>-8.4703820339970287E-2</v>
      </c>
      <c r="R63" s="9">
        <f t="shared" si="44"/>
        <v>0.99282526281981398</v>
      </c>
      <c r="S63" s="9">
        <f t="shared" si="70"/>
        <v>-0.87152110004943317</v>
      </c>
      <c r="T63" s="9">
        <f t="shared" si="71"/>
        <v>-3.3580886085356199E-2</v>
      </c>
      <c r="U63" s="9">
        <f t="shared" si="4"/>
        <v>0.91479321873893105</v>
      </c>
      <c r="V63" s="11">
        <f t="shared" si="5"/>
        <v>-3.697399647806078E-2</v>
      </c>
      <c r="W63" s="12">
        <f t="shared" si="72"/>
        <v>0.40392247641009815</v>
      </c>
      <c r="X63" s="11">
        <f t="shared" si="72"/>
        <v>0.99931622802015996</v>
      </c>
      <c r="Y63" s="9">
        <f t="shared" si="7"/>
        <v>-3.697399647806078E-2</v>
      </c>
      <c r="Z63" s="9">
        <f t="shared" si="8"/>
        <v>-0.49931622802015996</v>
      </c>
      <c r="AA63" s="9">
        <v>0</v>
      </c>
      <c r="AB63" s="9">
        <f t="shared" si="73"/>
        <v>-3.697399647806078E-2</v>
      </c>
      <c r="AC63" s="9">
        <f t="shared" si="73"/>
        <v>-0.99931622802015996</v>
      </c>
      <c r="AD63" s="9">
        <f t="shared" si="73"/>
        <v>0</v>
      </c>
      <c r="AE63" s="9">
        <f t="shared" si="10"/>
        <v>1</v>
      </c>
      <c r="AF63" s="9">
        <f t="shared" si="74"/>
        <v>0.82461948990448342</v>
      </c>
      <c r="AG63" s="9">
        <f t="shared" si="74"/>
        <v>-0.55931025351720809</v>
      </c>
      <c r="AH63" s="9">
        <f t="shared" si="74"/>
        <v>-8.4703820339970287E-2</v>
      </c>
      <c r="AI63" s="9">
        <f t="shared" si="12"/>
        <v>1</v>
      </c>
      <c r="AJ63" s="9">
        <f t="shared" si="75"/>
        <v>8.4645902241036408E-2</v>
      </c>
      <c r="AK63" s="9">
        <f t="shared" si="76"/>
        <v>-3.1318387549283547E-3</v>
      </c>
      <c r="AL63" s="9">
        <f t="shared" si="77"/>
        <v>0.84473557354694528</v>
      </c>
      <c r="AM63" s="9">
        <f t="shared" si="16"/>
        <v>0.84897168762914144</v>
      </c>
      <c r="AN63" s="9">
        <f t="shared" si="78"/>
        <v>-0.47273454650277735</v>
      </c>
      <c r="AO63" s="9">
        <f t="shared" si="79"/>
        <v>-0.70375524905839271</v>
      </c>
      <c r="AP63" s="9">
        <f t="shared" si="80"/>
        <v>4.4760745765074772E-2</v>
      </c>
      <c r="AQ63" s="9">
        <f t="shared" si="81"/>
        <v>0.84897168762914155</v>
      </c>
      <c r="AR63" s="9">
        <f t="shared" si="82"/>
        <v>-6.992085529453651E-2</v>
      </c>
      <c r="AS63" s="9">
        <f t="shared" si="83"/>
        <v>-0.9975470572106464</v>
      </c>
      <c r="AT63" s="9">
        <f t="shared" si="84"/>
        <v>3.3079669375125006E-3</v>
      </c>
      <c r="AU63" s="9">
        <f t="shared" si="85"/>
        <v>0.99999999999999989</v>
      </c>
      <c r="AV63" s="9">
        <f t="shared" si="86"/>
        <v>0.89454034519901993</v>
      </c>
      <c r="AW63" s="9">
        <f t="shared" si="87"/>
        <v>0.43823680369343831</v>
      </c>
      <c r="AX63" s="9">
        <f t="shared" si="88"/>
        <v>-8.8011787277482795E-2</v>
      </c>
      <c r="AY63" s="9">
        <f t="shared" si="89"/>
        <v>0.99999999999999989</v>
      </c>
      <c r="AZ63" s="9">
        <f t="shared" si="90"/>
        <v>-8.7926884247593873E-5</v>
      </c>
      <c r="BA63" s="9">
        <f t="shared" si="91"/>
        <v>-0.8192586226358568</v>
      </c>
      <c r="BB63" s="9">
        <f t="shared" si="92"/>
        <v>0.57342418985046462</v>
      </c>
      <c r="BC63" s="9">
        <f t="shared" si="39"/>
        <v>0.99999999999999989</v>
      </c>
      <c r="BD63" s="9">
        <v>0</v>
      </c>
      <c r="BE63" s="9">
        <f t="shared" si="93"/>
        <v>-0.8191520442889918</v>
      </c>
      <c r="BF63" s="9">
        <f t="shared" si="94"/>
        <v>0.57357643635104605</v>
      </c>
      <c r="BG63" s="9">
        <f t="shared" si="40"/>
        <v>0.9999999788654611</v>
      </c>
      <c r="BH63" s="9">
        <f t="shared" si="23"/>
        <v>2.0559444873193523E-4</v>
      </c>
      <c r="BI63" s="9">
        <f t="shared" si="24"/>
        <v>2.0559445018031652E-4</v>
      </c>
      <c r="BJ63" s="17">
        <f t="shared" si="41"/>
        <v>0.70678165719868824</v>
      </c>
      <c r="BK63" s="9">
        <f t="shared" si="95"/>
        <v>1.7191598351035033</v>
      </c>
      <c r="BL63" s="9">
        <f t="shared" si="96"/>
        <v>-0.12107344982376977</v>
      </c>
      <c r="BM63" s="9">
        <f t="shared" si="97"/>
        <v>-0.17271560761745308</v>
      </c>
      <c r="BN63" s="9">
        <f t="shared" si="56"/>
        <v>1.7320508075688772</v>
      </c>
      <c r="BO63" s="9">
        <f t="shared" si="57"/>
        <v>0.99255739357700035</v>
      </c>
      <c r="BP63" s="9">
        <f>-SQRT(1-BO63*BO63)</f>
        <v>-0.12177775024868721</v>
      </c>
      <c r="BQ63" s="9">
        <f t="shared" si="59"/>
        <v>-0.12208076715719106</v>
      </c>
      <c r="BR63" s="9">
        <f t="shared" si="42"/>
        <v>-6.9947127178263608</v>
      </c>
      <c r="BS63" s="9">
        <f t="shared" si="98"/>
        <v>1.2689477216733991</v>
      </c>
      <c r="BT63">
        <f t="shared" si="43"/>
        <v>1.1102230246251565E-16</v>
      </c>
    </row>
    <row r="64" spans="1:72">
      <c r="A64" s="10">
        <v>35</v>
      </c>
      <c r="B64" s="9">
        <f t="shared" si="63"/>
        <v>0.6108652381980153</v>
      </c>
      <c r="C64" s="28">
        <v>35</v>
      </c>
      <c r="D64" s="9">
        <f t="shared" si="64"/>
        <v>0.6108652381980153</v>
      </c>
      <c r="E64" s="25">
        <f t="shared" si="100"/>
        <v>58.1</v>
      </c>
      <c r="F64" s="9">
        <f t="shared" si="100"/>
        <v>1.0140362954087054</v>
      </c>
      <c r="G64" s="8">
        <v>29</v>
      </c>
      <c r="H64" s="8">
        <f t="shared" si="0"/>
        <v>7.25</v>
      </c>
      <c r="I64" s="9">
        <f t="shared" si="1"/>
        <v>0.1265363707695889</v>
      </c>
      <c r="J64" s="9">
        <v>0</v>
      </c>
      <c r="K64" s="9">
        <v>0.5</v>
      </c>
      <c r="L64" s="9">
        <v>0</v>
      </c>
      <c r="M64" s="9">
        <f t="shared" si="2"/>
        <v>0.91227599008430083</v>
      </c>
      <c r="N64" s="9">
        <f t="shared" si="3"/>
        <v>0.31978833324867112</v>
      </c>
      <c r="O64" s="9">
        <f t="shared" si="29"/>
        <v>0.8229091096084844</v>
      </c>
      <c r="P64" s="9">
        <f t="shared" si="30"/>
        <v>-6.1371891150449914E-2</v>
      </c>
      <c r="Q64" s="9">
        <f t="shared" si="31"/>
        <v>-8.7648144016509028E-2</v>
      </c>
      <c r="R64" s="9">
        <f t="shared" si="44"/>
        <v>0.99231780285046134</v>
      </c>
      <c r="S64" s="9">
        <f t="shared" si="70"/>
        <v>-0.8697134390187139</v>
      </c>
      <c r="T64" s="9">
        <f t="shared" si="71"/>
        <v>-3.5891326569705229E-2</v>
      </c>
      <c r="U64" s="9">
        <f t="shared" si="4"/>
        <v>0.91593527419534793</v>
      </c>
      <c r="V64" s="11">
        <f t="shared" si="5"/>
        <v>-3.948880057526661E-2</v>
      </c>
      <c r="W64" s="12">
        <f t="shared" si="72"/>
        <v>0.4013260189480527</v>
      </c>
      <c r="X64" s="11">
        <f t="shared" si="72"/>
        <v>0.99922001312480069</v>
      </c>
      <c r="Y64" s="9">
        <f t="shared" si="7"/>
        <v>-3.948880057526661E-2</v>
      </c>
      <c r="Z64" s="9">
        <f t="shared" si="8"/>
        <v>-0.49922001312480069</v>
      </c>
      <c r="AA64" s="9">
        <v>0</v>
      </c>
      <c r="AB64" s="9">
        <f t="shared" si="73"/>
        <v>-3.948880057526661E-2</v>
      </c>
      <c r="AC64" s="9">
        <f t="shared" si="73"/>
        <v>-0.99922001312480069</v>
      </c>
      <c r="AD64" s="9">
        <f t="shared" si="73"/>
        <v>0</v>
      </c>
      <c r="AE64" s="9">
        <f t="shared" si="10"/>
        <v>1</v>
      </c>
      <c r="AF64" s="9">
        <f t="shared" si="74"/>
        <v>0.8229091096084844</v>
      </c>
      <c r="AG64" s="9">
        <f t="shared" si="74"/>
        <v>-0.56137189115044994</v>
      </c>
      <c r="AH64" s="9">
        <f t="shared" si="74"/>
        <v>-8.7648144016509028E-2</v>
      </c>
      <c r="AI64" s="9">
        <f t="shared" si="12"/>
        <v>0.99999999999999989</v>
      </c>
      <c r="AJ64" s="9">
        <f t="shared" si="75"/>
        <v>8.7579779614540568E-2</v>
      </c>
      <c r="AK64" s="9">
        <f t="shared" si="76"/>
        <v>-3.4611200798601725E-3</v>
      </c>
      <c r="AL64" s="9">
        <f t="shared" si="77"/>
        <v>0.84443515396170821</v>
      </c>
      <c r="AM64" s="9">
        <f t="shared" si="16"/>
        <v>0.84897168762914144</v>
      </c>
      <c r="AN64" s="9">
        <f t="shared" si="78"/>
        <v>-0.4743455200846235</v>
      </c>
      <c r="AO64" s="9">
        <f t="shared" si="79"/>
        <v>-0.70256958580532214</v>
      </c>
      <c r="AP64" s="9">
        <f t="shared" si="80"/>
        <v>4.6316639265588481E-2</v>
      </c>
      <c r="AQ64" s="9">
        <f t="shared" si="81"/>
        <v>0.84897168762914144</v>
      </c>
      <c r="AR64" s="9">
        <f t="shared" si="82"/>
        <v>-7.2419379451235999E-2</v>
      </c>
      <c r="AS64" s="9">
        <f t="shared" si="83"/>
        <v>-0.99736839576725989</v>
      </c>
      <c r="AT64" s="9">
        <f t="shared" si="84"/>
        <v>3.4229526056468659E-3</v>
      </c>
      <c r="AU64" s="9">
        <f t="shared" si="85"/>
        <v>1</v>
      </c>
      <c r="AV64" s="9">
        <f t="shared" si="86"/>
        <v>0.8953284890597204</v>
      </c>
      <c r="AW64" s="9">
        <f t="shared" si="87"/>
        <v>0.43599650461680994</v>
      </c>
      <c r="AX64" s="9">
        <f t="shared" si="88"/>
        <v>-9.10710966221559E-2</v>
      </c>
      <c r="AY64" s="9">
        <f t="shared" si="89"/>
        <v>1</v>
      </c>
      <c r="AZ64" s="9">
        <f t="shared" si="90"/>
        <v>-1.5243192015699375E-4</v>
      </c>
      <c r="BA64" s="9">
        <f t="shared" si="91"/>
        <v>-0.81933473854252648</v>
      </c>
      <c r="BB64" s="9">
        <f t="shared" si="92"/>
        <v>0.57331541317320234</v>
      </c>
      <c r="BC64" s="9">
        <f t="shared" si="39"/>
        <v>1</v>
      </c>
      <c r="BD64" s="9">
        <v>0</v>
      </c>
      <c r="BE64" s="9">
        <f t="shared" si="93"/>
        <v>-0.8191520442889918</v>
      </c>
      <c r="BF64" s="9">
        <f t="shared" si="94"/>
        <v>0.57357643635104605</v>
      </c>
      <c r="BG64" s="9">
        <f t="shared" si="40"/>
        <v>0.99999993762711004</v>
      </c>
      <c r="BH64" s="9">
        <f t="shared" si="23"/>
        <v>3.5319368063750471E-4</v>
      </c>
      <c r="BI64" s="9">
        <f t="shared" si="24"/>
        <v>3.5319368798074173E-4</v>
      </c>
      <c r="BJ64" s="17">
        <f t="shared" si="41"/>
        <v>1.2141904603174185</v>
      </c>
      <c r="BK64" s="9">
        <f t="shared" si="95"/>
        <v>1.7182375986682048</v>
      </c>
      <c r="BL64" s="9">
        <f t="shared" si="96"/>
        <v>-0.12537538653364</v>
      </c>
      <c r="BM64" s="9">
        <f t="shared" si="97"/>
        <v>-0.17871924063866493</v>
      </c>
      <c r="BN64" s="9">
        <f t="shared" si="56"/>
        <v>1.7320508075688772</v>
      </c>
      <c r="BO64" s="9">
        <f t="shared" si="57"/>
        <v>0.99202494012282427</v>
      </c>
      <c r="BP64" s="9">
        <f t="shared" si="99"/>
        <v>-0.12604173187602138</v>
      </c>
      <c r="BQ64" s="9">
        <f t="shared" si="59"/>
        <v>-0.12637786785560828</v>
      </c>
      <c r="BR64" s="9">
        <f t="shared" si="42"/>
        <v>-7.2409184519883869</v>
      </c>
      <c r="BS64" s="9">
        <f t="shared" si="98"/>
        <v>2.1795715227871426</v>
      </c>
      <c r="BT64">
        <f t="shared" si="43"/>
        <v>0</v>
      </c>
    </row>
    <row r="65" spans="1:72">
      <c r="A65" s="8">
        <v>35</v>
      </c>
      <c r="B65" s="9">
        <f t="shared" si="63"/>
        <v>0.6108652381980153</v>
      </c>
      <c r="C65" s="28">
        <v>35</v>
      </c>
      <c r="D65" s="9">
        <f t="shared" si="64"/>
        <v>0.6108652381980153</v>
      </c>
      <c r="E65" s="25">
        <f t="shared" si="100"/>
        <v>58.1</v>
      </c>
      <c r="F65" s="9">
        <f t="shared" si="100"/>
        <v>1.0140362954087054</v>
      </c>
      <c r="G65" s="8">
        <v>30</v>
      </c>
      <c r="H65" s="8">
        <f t="shared" si="0"/>
        <v>7.5</v>
      </c>
      <c r="I65" s="9">
        <f t="shared" si="1"/>
        <v>0.1308996938995747</v>
      </c>
      <c r="J65" s="9">
        <v>0</v>
      </c>
      <c r="K65" s="9">
        <v>0.5</v>
      </c>
      <c r="L65" s="9">
        <v>0</v>
      </c>
      <c r="M65" s="9">
        <f t="shared" si="2"/>
        <v>0.91227599008430083</v>
      </c>
      <c r="N65" s="9">
        <f t="shared" si="3"/>
        <v>0.31978833324867112</v>
      </c>
      <c r="O65" s="9">
        <f t="shared" si="29"/>
        <v>0.82118306230923654</v>
      </c>
      <c r="P65" s="9">
        <f t="shared" si="30"/>
        <v>-6.3429228604346466E-2</v>
      </c>
      <c r="Q65" s="9">
        <f t="shared" si="31"/>
        <v>-9.0586326400487333E-2</v>
      </c>
      <c r="R65" s="9">
        <f t="shared" si="44"/>
        <v>0.99179411746926438</v>
      </c>
      <c r="S65" s="9">
        <f t="shared" si="70"/>
        <v>-0.86788921989778078</v>
      </c>
      <c r="T65" s="9">
        <f t="shared" si="71"/>
        <v>-3.8205422041561576E-2</v>
      </c>
      <c r="U65" s="9">
        <f t="shared" si="4"/>
        <v>0.91707472442985316</v>
      </c>
      <c r="V65" s="11">
        <f t="shared" si="5"/>
        <v>-4.2004783389719351E-2</v>
      </c>
      <c r="W65" s="12">
        <f t="shared" si="72"/>
        <v>0.39871537443633764</v>
      </c>
      <c r="X65" s="11">
        <f t="shared" si="72"/>
        <v>0.99911740960328721</v>
      </c>
      <c r="Y65" s="9">
        <f t="shared" si="7"/>
        <v>-4.2004783389719351E-2</v>
      </c>
      <c r="Z65" s="9">
        <f t="shared" si="8"/>
        <v>-0.49911740960328721</v>
      </c>
      <c r="AA65" s="9">
        <v>0</v>
      </c>
      <c r="AB65" s="9">
        <f t="shared" si="73"/>
        <v>-4.2004783389719351E-2</v>
      </c>
      <c r="AC65" s="9">
        <f t="shared" si="73"/>
        <v>-0.99911740960328721</v>
      </c>
      <c r="AD65" s="9">
        <f t="shared" si="73"/>
        <v>0</v>
      </c>
      <c r="AE65" s="9">
        <f t="shared" si="10"/>
        <v>1</v>
      </c>
      <c r="AF65" s="9">
        <f t="shared" si="74"/>
        <v>0.82118306230923654</v>
      </c>
      <c r="AG65" s="9">
        <f t="shared" si="74"/>
        <v>-0.56342922860434652</v>
      </c>
      <c r="AH65" s="9">
        <f t="shared" si="74"/>
        <v>-9.0586326400487333E-2</v>
      </c>
      <c r="AI65" s="9">
        <f t="shared" si="12"/>
        <v>1</v>
      </c>
      <c r="AJ65" s="9">
        <f t="shared" si="75"/>
        <v>9.0506375778732773E-2</v>
      </c>
      <c r="AK65" s="9">
        <f t="shared" si="76"/>
        <v>-3.8050590185228859E-3</v>
      </c>
      <c r="AL65" s="9">
        <f t="shared" si="77"/>
        <v>0.84412501672746143</v>
      </c>
      <c r="AM65" s="9">
        <f t="shared" si="16"/>
        <v>0.84897168762914155</v>
      </c>
      <c r="AN65" s="9">
        <f t="shared" si="78"/>
        <v>-0.47594939333860975</v>
      </c>
      <c r="AO65" s="9">
        <f t="shared" si="79"/>
        <v>-0.70137980630570973</v>
      </c>
      <c r="AP65" s="9">
        <f t="shared" si="80"/>
        <v>4.7869287471688518E-2</v>
      </c>
      <c r="AQ65" s="9">
        <f t="shared" si="81"/>
        <v>0.84897168762914155</v>
      </c>
      <c r="AR65" s="9">
        <f t="shared" si="82"/>
        <v>-7.4918494153885962E-2</v>
      </c>
      <c r="AS65" s="9">
        <f t="shared" si="83"/>
        <v>-0.99718338530256878</v>
      </c>
      <c r="AT65" s="9">
        <f t="shared" si="84"/>
        <v>3.5376984358062649E-3</v>
      </c>
      <c r="AU65" s="9">
        <f t="shared" si="85"/>
        <v>1</v>
      </c>
      <c r="AV65" s="9">
        <f t="shared" si="86"/>
        <v>0.89610155646312251</v>
      </c>
      <c r="AW65" s="9">
        <f t="shared" si="87"/>
        <v>0.43375415669822226</v>
      </c>
      <c r="AX65" s="9">
        <f t="shared" si="88"/>
        <v>-9.4124024836293591E-2</v>
      </c>
      <c r="AY65" s="9">
        <f t="shared" si="89"/>
        <v>1</v>
      </c>
      <c r="AZ65" s="9">
        <f t="shared" si="90"/>
        <v>-2.2233998374985436E-4</v>
      </c>
      <c r="BA65" s="9">
        <f t="shared" si="91"/>
        <v>-0.81941555651200293</v>
      </c>
      <c r="BB65" s="9">
        <f t="shared" si="92"/>
        <v>0.57319987466071209</v>
      </c>
      <c r="BC65" s="9">
        <f t="shared" si="39"/>
        <v>1</v>
      </c>
      <c r="BD65" s="9">
        <v>0</v>
      </c>
      <c r="BE65" s="9">
        <f t="shared" si="93"/>
        <v>-0.8191520442889918</v>
      </c>
      <c r="BF65" s="9">
        <f t="shared" si="94"/>
        <v>0.57357643635104605</v>
      </c>
      <c r="BG65" s="9">
        <f t="shared" si="40"/>
        <v>0.99999986966376664</v>
      </c>
      <c r="BH65" s="9">
        <f t="shared" si="23"/>
        <v>5.1056091677361055E-4</v>
      </c>
      <c r="BI65" s="9">
        <f t="shared" si="24"/>
        <v>5.105609389551406E-4</v>
      </c>
      <c r="BJ65" s="17">
        <f t="shared" si="41"/>
        <v>1.7551792191819611</v>
      </c>
      <c r="BK65" s="9">
        <f t="shared" si="95"/>
        <v>1.7172846187723589</v>
      </c>
      <c r="BL65" s="9">
        <f t="shared" si="96"/>
        <v>-0.12967507190612426</v>
      </c>
      <c r="BM65" s="9">
        <f t="shared" si="97"/>
        <v>-0.18471035123678092</v>
      </c>
      <c r="BN65" s="9">
        <f t="shared" si="56"/>
        <v>1.7320508075688772</v>
      </c>
      <c r="BO65" s="9">
        <f t="shared" si="57"/>
        <v>0.99147473692342536</v>
      </c>
      <c r="BP65" s="9">
        <f t="shared" si="99"/>
        <v>-0.13029906385935558</v>
      </c>
      <c r="BQ65" s="9">
        <f t="shared" si="59"/>
        <v>-0.13067060910975495</v>
      </c>
      <c r="BR65" s="9">
        <f t="shared" si="42"/>
        <v>-7.4868744083926853</v>
      </c>
      <c r="BS65" s="9">
        <f t="shared" si="98"/>
        <v>3.1501419857555391</v>
      </c>
      <c r="BT65">
        <f t="shared" si="43"/>
        <v>1.5265566588595902E-16</v>
      </c>
    </row>
    <row r="66" spans="1:72">
      <c r="A66" s="10">
        <v>35</v>
      </c>
      <c r="B66" s="9">
        <f t="shared" si="63"/>
        <v>0.6108652381980153</v>
      </c>
      <c r="C66" s="28">
        <v>35</v>
      </c>
      <c r="D66" s="9">
        <f t="shared" si="64"/>
        <v>0.6108652381980153</v>
      </c>
      <c r="E66" s="25">
        <f t="shared" si="100"/>
        <v>58.1</v>
      </c>
      <c r="F66" s="9">
        <f t="shared" si="100"/>
        <v>1.0140362954087054</v>
      </c>
      <c r="G66" s="8">
        <v>31</v>
      </c>
      <c r="H66" s="8">
        <f t="shared" si="0"/>
        <v>7.75</v>
      </c>
      <c r="I66" s="9">
        <f t="shared" si="1"/>
        <v>0.13526301702956053</v>
      </c>
      <c r="J66" s="9">
        <v>0</v>
      </c>
      <c r="K66" s="9">
        <v>0.5</v>
      </c>
      <c r="L66" s="9">
        <v>0</v>
      </c>
      <c r="M66" s="9">
        <f t="shared" si="2"/>
        <v>0.91227599008430083</v>
      </c>
      <c r="N66" s="9">
        <f t="shared" si="3"/>
        <v>0.31978833324867112</v>
      </c>
      <c r="O66" s="9">
        <f t="shared" si="29"/>
        <v>0.81944138086819207</v>
      </c>
      <c r="P66" s="9">
        <f t="shared" si="30"/>
        <v>-6.5482226710158298E-2</v>
      </c>
      <c r="Q66" s="9">
        <f t="shared" si="31"/>
        <v>-9.3518311553147798E-2</v>
      </c>
      <c r="R66" s="9">
        <f t="shared" si="44"/>
        <v>0.9912543254042484</v>
      </c>
      <c r="S66" s="9">
        <f t="shared" si="70"/>
        <v>-0.86604847741713609</v>
      </c>
      <c r="T66" s="9">
        <f t="shared" si="71"/>
        <v>-4.0523075120951435E-2</v>
      </c>
      <c r="U66" s="9">
        <f t="shared" si="4"/>
        <v>0.91821147301488593</v>
      </c>
      <c r="V66" s="11">
        <f t="shared" si="5"/>
        <v>-4.4521991696407436E-2</v>
      </c>
      <c r="W66" s="12">
        <f t="shared" si="72"/>
        <v>0.39609050837382292</v>
      </c>
      <c r="X66" s="11">
        <f t="shared" si="72"/>
        <v>0.99900840449687156</v>
      </c>
      <c r="Y66" s="9">
        <f t="shared" si="7"/>
        <v>-4.4521991696407436E-2</v>
      </c>
      <c r="Z66" s="9">
        <f t="shared" si="8"/>
        <v>-0.49900840449687156</v>
      </c>
      <c r="AA66" s="9">
        <v>0</v>
      </c>
      <c r="AB66" s="9">
        <f t="shared" si="73"/>
        <v>-4.4521991696407436E-2</v>
      </c>
      <c r="AC66" s="9">
        <f t="shared" si="73"/>
        <v>-0.99900840449687156</v>
      </c>
      <c r="AD66" s="9">
        <f t="shared" si="73"/>
        <v>0</v>
      </c>
      <c r="AE66" s="9">
        <f t="shared" si="10"/>
        <v>1</v>
      </c>
      <c r="AF66" s="9">
        <f t="shared" si="74"/>
        <v>0.81944138086819207</v>
      </c>
      <c r="AG66" s="9">
        <f t="shared" si="74"/>
        <v>-0.56548222671015824</v>
      </c>
      <c r="AH66" s="9">
        <f t="shared" si="74"/>
        <v>-9.3518311553147798E-2</v>
      </c>
      <c r="AI66" s="9">
        <f t="shared" si="12"/>
        <v>0.99999999999999989</v>
      </c>
      <c r="AJ66" s="9">
        <f t="shared" si="75"/>
        <v>9.3425579215951529E-2</v>
      </c>
      <c r="AK66" s="9">
        <f t="shared" si="76"/>
        <v>-4.1636214904312895E-3</v>
      </c>
      <c r="AL66" s="9">
        <f t="shared" si="77"/>
        <v>0.8438052214819014</v>
      </c>
      <c r="AM66" s="9">
        <f t="shared" si="16"/>
        <v>0.84897168762914133</v>
      </c>
      <c r="AN66" s="9">
        <f t="shared" si="78"/>
        <v>-0.47754623040497535</v>
      </c>
      <c r="AO66" s="9">
        <f t="shared" si="79"/>
        <v>-0.70018591829907062</v>
      </c>
      <c r="AP66" s="9">
        <f t="shared" si="80"/>
        <v>4.9418660823191053E-2</v>
      </c>
      <c r="AQ66" s="9">
        <f t="shared" si="81"/>
        <v>0.84897168762914121</v>
      </c>
      <c r="AR66" s="9">
        <f t="shared" si="82"/>
        <v>-7.7418248400416667E-2</v>
      </c>
      <c r="AS66" s="9">
        <f t="shared" si="83"/>
        <v>-0.99699201412718685</v>
      </c>
      <c r="AT66" s="9">
        <f t="shared" si="84"/>
        <v>3.6522022433954707E-3</v>
      </c>
      <c r="AU66" s="9">
        <f t="shared" si="85"/>
        <v>1</v>
      </c>
      <c r="AV66" s="9">
        <f t="shared" si="86"/>
        <v>0.89685962926860874</v>
      </c>
      <c r="AW66" s="9">
        <f t="shared" si="87"/>
        <v>0.43150978741702861</v>
      </c>
      <c r="AX66" s="9">
        <f t="shared" si="88"/>
        <v>-9.7170513796543262E-2</v>
      </c>
      <c r="AY66" s="9">
        <f t="shared" si="89"/>
        <v>0.99999999999999989</v>
      </c>
      <c r="AZ66" s="9">
        <f t="shared" si="90"/>
        <v>-2.9776655457947054E-4</v>
      </c>
      <c r="BA66" s="9">
        <f t="shared" si="91"/>
        <v>-0.81950104394367784</v>
      </c>
      <c r="BB66" s="9">
        <f t="shared" si="92"/>
        <v>0.57307761281549052</v>
      </c>
      <c r="BC66" s="9">
        <f t="shared" si="39"/>
        <v>1</v>
      </c>
      <c r="BD66" s="9">
        <v>0</v>
      </c>
      <c r="BE66" s="9">
        <f t="shared" si="93"/>
        <v>-0.8191520442889918</v>
      </c>
      <c r="BF66" s="9">
        <f t="shared" si="94"/>
        <v>0.57357643635104605</v>
      </c>
      <c r="BG66" s="9">
        <f t="shared" si="40"/>
        <v>0.99999977035470011</v>
      </c>
      <c r="BH66" s="9">
        <f t="shared" si="23"/>
        <v>6.7770978083474774E-4</v>
      </c>
      <c r="BI66" s="9">
        <f t="shared" si="24"/>
        <v>6.777098327123745E-4</v>
      </c>
      <c r="BJ66" s="17">
        <f t="shared" si="41"/>
        <v>2.3297947889361668</v>
      </c>
      <c r="BK66" s="9">
        <f t="shared" si="95"/>
        <v>1.7163010101368008</v>
      </c>
      <c r="BL66" s="9">
        <f t="shared" si="96"/>
        <v>-0.13397243929312963</v>
      </c>
      <c r="BM66" s="9">
        <f t="shared" si="97"/>
        <v>-0.19068882534969106</v>
      </c>
      <c r="BN66" s="9">
        <f t="shared" si="56"/>
        <v>1.732050807568877</v>
      </c>
      <c r="BO66" s="9">
        <f t="shared" si="57"/>
        <v>0.9909068502129087</v>
      </c>
      <c r="BP66" s="9">
        <f t="shared" si="99"/>
        <v>-0.13454967187300071</v>
      </c>
      <c r="BQ66" s="9">
        <f t="shared" si="59"/>
        <v>-0.13495898782261273</v>
      </c>
      <c r="BR66" s="9">
        <f t="shared" si="42"/>
        <v>-7.7325804095931803</v>
      </c>
      <c r="BS66" s="9">
        <f t="shared" si="98"/>
        <v>4.180701697636735</v>
      </c>
      <c r="BT66">
        <f t="shared" si="43"/>
        <v>0</v>
      </c>
    </row>
    <row r="67" spans="1:72">
      <c r="A67" s="8">
        <v>35</v>
      </c>
      <c r="B67" s="9">
        <f t="shared" si="63"/>
        <v>0.6108652381980153</v>
      </c>
      <c r="C67" s="28">
        <v>35</v>
      </c>
      <c r="D67" s="9">
        <f t="shared" si="64"/>
        <v>0.6108652381980153</v>
      </c>
      <c r="E67" s="25">
        <f t="shared" si="100"/>
        <v>58.1</v>
      </c>
      <c r="F67" s="9">
        <f t="shared" si="100"/>
        <v>1.0140362954087054</v>
      </c>
      <c r="G67" s="8">
        <v>32</v>
      </c>
      <c r="H67" s="8">
        <f t="shared" ref="H67" si="101">G67/4</f>
        <v>8</v>
      </c>
      <c r="I67" s="9">
        <f t="shared" ref="I67" si="102">H67/180*PI()</f>
        <v>0.13962634015954636</v>
      </c>
      <c r="J67" s="9">
        <v>0</v>
      </c>
      <c r="K67" s="9">
        <v>0.5</v>
      </c>
      <c r="L67" s="9">
        <v>0</v>
      </c>
      <c r="M67" s="9">
        <f t="shared" ref="M67" si="103">SQRT(0.25*SIN(D67)*SIN(D67)+0.75)</f>
        <v>0.91227599008430083</v>
      </c>
      <c r="N67" s="9">
        <f t="shared" ref="N67" si="104">ATAN2(SQRT(3),SIN(D67))</f>
        <v>0.31978833324867112</v>
      </c>
      <c r="O67" s="9">
        <f t="shared" si="29"/>
        <v>0.81768409844445522</v>
      </c>
      <c r="P67" s="9">
        <f t="shared" si="30"/>
        <v>-6.7530846381760795E-2</v>
      </c>
      <c r="Q67" s="9">
        <f t="shared" si="31"/>
        <v>-9.6444043653719586E-2</v>
      </c>
      <c r="R67" s="9">
        <f t="shared" si="44"/>
        <v>0.99069854644371946</v>
      </c>
      <c r="S67" s="9">
        <f t="shared" si="70"/>
        <v>-0.86419124662186331</v>
      </c>
      <c r="T67" s="9">
        <f t="shared" si="71"/>
        <v>-4.2844187990670357E-2</v>
      </c>
      <c r="U67" s="9">
        <f t="shared" ref="U67" si="105">(-S67+SQRT(S67*S67-4*R67*T67))/2/R67</f>
        <v>0.91934542277148079</v>
      </c>
      <c r="V67" s="11">
        <f t="shared" ref="V67" si="106">(-S67-SQRT(S67*S67-4*R67*T67))/2/R67</f>
        <v>-4.7040472164634264E-2</v>
      </c>
      <c r="W67" s="12">
        <f t="shared" si="72"/>
        <v>0.39345138661482337</v>
      </c>
      <c r="X67" s="11">
        <f t="shared" si="72"/>
        <v>0.99889298424732575</v>
      </c>
      <c r="Y67" s="9">
        <f t="shared" ref="Y67" si="107">V67</f>
        <v>-4.7040472164634264E-2</v>
      </c>
      <c r="Z67" s="9">
        <f t="shared" ref="Z67" si="108">-X67+0.5</f>
        <v>-0.49889298424732575</v>
      </c>
      <c r="AA67" s="9">
        <v>0</v>
      </c>
      <c r="AB67" s="9">
        <f t="shared" si="73"/>
        <v>-4.7040472164634264E-2</v>
      </c>
      <c r="AC67" s="9">
        <f t="shared" si="73"/>
        <v>-0.99889298424732575</v>
      </c>
      <c r="AD67" s="9">
        <f t="shared" si="73"/>
        <v>0</v>
      </c>
      <c r="AE67" s="9">
        <f t="shared" ref="AE67" si="109">SQRT(AB67*AB67+AC67*AC67+AD67*AD67)</f>
        <v>1</v>
      </c>
      <c r="AF67" s="9">
        <f t="shared" si="74"/>
        <v>0.81768409844445522</v>
      </c>
      <c r="AG67" s="9">
        <f t="shared" si="74"/>
        <v>-0.56753084638176077</v>
      </c>
      <c r="AH67" s="9">
        <f t="shared" si="74"/>
        <v>-9.6444043653719586E-2</v>
      </c>
      <c r="AI67" s="9">
        <f t="shared" ref="AI67" si="110">SQRT(AF67*AF67+AG67*AG67+AH67*AH67)</f>
        <v>0.99999999999999989</v>
      </c>
      <c r="AJ67" s="9">
        <f t="shared" si="75"/>
        <v>9.6337278578143309E-2</v>
      </c>
      <c r="AK67" s="9">
        <f t="shared" si="76"/>
        <v>-4.5367733509375681E-3</v>
      </c>
      <c r="AL67" s="9">
        <f t="shared" si="77"/>
        <v>0.84347582824855849</v>
      </c>
      <c r="AM67" s="9">
        <f t="shared" ref="AM67" si="111">SQRT(AJ67*AJ67+AK67*AK67+AL67*AL67)</f>
        <v>0.84897168762914133</v>
      </c>
      <c r="AN67" s="9">
        <f t="shared" si="78"/>
        <v>-0.4791360954755659</v>
      </c>
      <c r="AO67" s="9">
        <f t="shared" si="79"/>
        <v>-0.69898792888178374</v>
      </c>
      <c r="AP67" s="9">
        <f t="shared" si="80"/>
        <v>5.0964729822260933E-2</v>
      </c>
      <c r="AQ67" s="9">
        <f t="shared" si="81"/>
        <v>0.84897168762914121</v>
      </c>
      <c r="AR67" s="9">
        <f t="shared" si="82"/>
        <v>-7.9918691092574823E-2</v>
      </c>
      <c r="AS67" s="9">
        <f t="shared" si="83"/>
        <v>-0.99679426993697851</v>
      </c>
      <c r="AT67" s="9">
        <f t="shared" si="84"/>
        <v>3.7664618484270565E-3</v>
      </c>
      <c r="AU67" s="9">
        <f t="shared" si="85"/>
        <v>1</v>
      </c>
      <c r="AV67" s="9">
        <f t="shared" si="86"/>
        <v>0.89760278953702999</v>
      </c>
      <c r="AW67" s="9">
        <f t="shared" si="87"/>
        <v>0.42926342355521774</v>
      </c>
      <c r="AX67" s="9">
        <f t="shared" si="88"/>
        <v>-0.10021050550214664</v>
      </c>
      <c r="AY67" s="9">
        <f t="shared" si="89"/>
        <v>0.99999999999999989</v>
      </c>
      <c r="AZ67" s="9">
        <f t="shared" si="90"/>
        <v>-3.7882691882089314E-4</v>
      </c>
      <c r="BA67" s="9">
        <f t="shared" si="91"/>
        <v>-0.81959116769002016</v>
      </c>
      <c r="BB67" s="9">
        <f t="shared" si="92"/>
        <v>0.57294866640448228</v>
      </c>
      <c r="BC67" s="9">
        <f t="shared" si="39"/>
        <v>1</v>
      </c>
      <c r="BD67" s="9">
        <v>0</v>
      </c>
      <c r="BE67" s="9">
        <f t="shared" si="93"/>
        <v>-0.8191520442889918</v>
      </c>
      <c r="BF67" s="9">
        <f t="shared" si="94"/>
        <v>0.57357643635104605</v>
      </c>
      <c r="BG67" s="9">
        <f t="shared" si="40"/>
        <v>0.99999963478284914</v>
      </c>
      <c r="BH67" s="9">
        <f t="shared" ref="BH67" si="112">SQRT(1-BG67*BG67)</f>
        <v>8.5465441458654071E-4</v>
      </c>
      <c r="BI67" s="9">
        <f t="shared" ref="BI67" si="113">ATAN2(BG67,BH67)</f>
        <v>8.546545186313727E-4</v>
      </c>
      <c r="BJ67" s="17">
        <f t="shared" si="41"/>
        <v>2.9380858115617579</v>
      </c>
      <c r="BK67" s="9">
        <f t="shared" si="95"/>
        <v>1.7152868879814851</v>
      </c>
      <c r="BL67" s="9">
        <f t="shared" si="96"/>
        <v>-0.13826742282654303</v>
      </c>
      <c r="BM67" s="9">
        <f t="shared" si="97"/>
        <v>-0.19665454915586622</v>
      </c>
      <c r="BN67" s="9">
        <f t="shared" si="56"/>
        <v>1.732050807568877</v>
      </c>
      <c r="BO67" s="9">
        <f t="shared" si="57"/>
        <v>0.99032134651354609</v>
      </c>
      <c r="BP67" s="9">
        <f t="shared" si="99"/>
        <v>-0.13879348197807062</v>
      </c>
      <c r="BQ67" s="9">
        <f t="shared" si="59"/>
        <v>-0.13924300076126203</v>
      </c>
      <c r="BR67" s="9">
        <f t="shared" si="42"/>
        <v>-7.9780362703572232</v>
      </c>
      <c r="BS67" s="9">
        <f t="shared" ref="BS67" si="114">(BR67+H67)*240</f>
        <v>5.2712951142664366</v>
      </c>
      <c r="BT67">
        <f t="shared" si="43"/>
        <v>0</v>
      </c>
    </row>
  </sheetData>
  <mergeCells count="21">
    <mergeCell ref="BI1:BJ1"/>
    <mergeCell ref="BK1:BN1"/>
    <mergeCell ref="BQ1:BS1"/>
    <mergeCell ref="U2:V2"/>
    <mergeCell ref="W2:X2"/>
    <mergeCell ref="AB1:AE1"/>
    <mergeCell ref="AF1:AI1"/>
    <mergeCell ref="AV1:AY1"/>
    <mergeCell ref="AJ1:AM1"/>
    <mergeCell ref="AZ1:BC1"/>
    <mergeCell ref="BD1:BF1"/>
    <mergeCell ref="AN1:AQ1"/>
    <mergeCell ref="AR1:AU1"/>
    <mergeCell ref="R1:T1"/>
    <mergeCell ref="M1:Q1"/>
    <mergeCell ref="U1:AA1"/>
    <mergeCell ref="A1:B1"/>
    <mergeCell ref="C1:D1"/>
    <mergeCell ref="H1:I1"/>
    <mergeCell ref="J1:L1"/>
    <mergeCell ref="E1:F1"/>
  </mergeCells>
  <phoneticPr fontId="1"/>
  <pageMargins left="0.7" right="0.7" top="0.75" bottom="0.75" header="0.3" footer="0.3"/>
  <pageSetup paperSize="9" orientation="portrait" horizontalDpi="4294967292" verticalDpi="4294967292"/>
  <drawing r:id="rId1"/>
  <legacyDrawing r:id="rId2"/>
  <oleObjects>
    <mc:AlternateContent xmlns:mc="http://schemas.openxmlformats.org/markup-compatibility/2006">
      <mc:Choice Requires="x14">
        <oleObject progId="Equation.3" shapeId="13313" r:id="rId3">
          <objectPr defaultSize="0" autoPict="0" r:id="rId4">
            <anchor moveWithCells="1">
              <from>
                <xdr:col>73</xdr:col>
                <xdr:colOff>0</xdr:colOff>
                <xdr:row>1</xdr:row>
                <xdr:rowOff>0</xdr:rowOff>
              </from>
              <to>
                <xdr:col>80</xdr:col>
                <xdr:colOff>0</xdr:colOff>
                <xdr:row>51</xdr:row>
                <xdr:rowOff>0</xdr:rowOff>
              </to>
            </anchor>
          </objectPr>
        </oleObject>
      </mc:Choice>
      <mc:Fallback>
        <oleObject progId="Equation.3" shapeId="13313" r:id="rId3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BJ67"/>
  <sheetViews>
    <sheetView topLeftCell="AP5" workbookViewId="0">
      <selection activeCell="CC27" sqref="CC27"/>
    </sheetView>
  </sheetViews>
  <sheetFormatPr baseColWidth="12" defaultRowHeight="18" x14ac:dyDescent="0"/>
  <cols>
    <col min="1" max="1" width="5" bestFit="1" customWidth="1"/>
    <col min="2" max="2" width="8.5" bestFit="1" customWidth="1"/>
    <col min="3" max="3" width="5" bestFit="1" customWidth="1"/>
    <col min="4" max="4" width="8.5" bestFit="1" customWidth="1"/>
    <col min="5" max="5" width="5.5" bestFit="1" customWidth="1"/>
    <col min="6" max="6" width="6.5" bestFit="1" customWidth="1"/>
    <col min="7" max="7" width="9.5" bestFit="1" customWidth="1"/>
    <col min="8" max="10" width="8.5" bestFit="1" customWidth="1"/>
    <col min="11" max="12" width="8.5" hidden="1" customWidth="1"/>
    <col min="13" max="13" width="8.5" bestFit="1" customWidth="1"/>
    <col min="14" max="15" width="9.5" bestFit="1" customWidth="1"/>
    <col min="16" max="16" width="8.5" hidden="1" customWidth="1"/>
    <col min="17" max="18" width="9.5" hidden="1" customWidth="1"/>
    <col min="19" max="19" width="8.5" hidden="1" customWidth="1"/>
    <col min="20" max="20" width="9.5" hidden="1" customWidth="1"/>
    <col min="21" max="22" width="8.5" hidden="1" customWidth="1"/>
    <col min="23" max="24" width="9.5" bestFit="1" customWidth="1"/>
    <col min="25" max="25" width="8.5" bestFit="1" customWidth="1"/>
    <col min="26" max="27" width="9.5" bestFit="1" customWidth="1"/>
    <col min="28" max="28" width="8.5" bestFit="1" customWidth="1"/>
    <col min="29" max="29" width="8.5" hidden="1" customWidth="1"/>
    <col min="30" max="30" width="8.5" bestFit="1" customWidth="1"/>
    <col min="31" max="32" width="9.5" bestFit="1" customWidth="1"/>
    <col min="33" max="33" width="8.5" hidden="1" customWidth="1"/>
    <col min="34" max="35" width="8.5" bestFit="1" customWidth="1"/>
    <col min="36" max="36" width="9.5" bestFit="1" customWidth="1"/>
    <col min="37" max="37" width="8.5" hidden="1" customWidth="1"/>
    <col min="38" max="39" width="9.5" bestFit="1" customWidth="1"/>
    <col min="40" max="40" width="8.5" bestFit="1" customWidth="1"/>
    <col min="41" max="41" width="8.5" hidden="1" customWidth="1"/>
    <col min="42" max="42" width="9.6640625" customWidth="1"/>
    <col min="43" max="43" width="9.5" customWidth="1"/>
    <col min="44" max="44" width="9" customWidth="1"/>
    <col min="45" max="45" width="8.5" hidden="1" customWidth="1"/>
    <col min="46" max="46" width="9.5" customWidth="1"/>
    <col min="47" max="47" width="9.5" bestFit="1" customWidth="1"/>
    <col min="48" max="48" width="8.5" bestFit="1" customWidth="1"/>
    <col min="49" max="50" width="8.5" hidden="1" customWidth="1"/>
    <col min="51" max="51" width="8.5" bestFit="1" customWidth="1"/>
    <col min="52" max="52" width="9.5" style="19" bestFit="1" customWidth="1"/>
    <col min="53" max="53" width="9.83203125" customWidth="1"/>
    <col min="54" max="55" width="9.5" bestFit="1" customWidth="1"/>
    <col min="56" max="57" width="8.6640625" hidden="1" customWidth="1"/>
    <col min="58" max="58" width="9.83203125" hidden="1" customWidth="1"/>
    <col min="59" max="59" width="10.5" customWidth="1"/>
    <col min="60" max="60" width="10.6640625" customWidth="1"/>
    <col min="61" max="61" width="12.33203125" bestFit="1" customWidth="1"/>
    <col min="62" max="62" width="0" hidden="1" customWidth="1"/>
  </cols>
  <sheetData>
    <row r="1" spans="1:62" s="2" customFormat="1">
      <c r="A1" s="31" t="s">
        <v>0</v>
      </c>
      <c r="B1" s="31"/>
      <c r="C1" s="31" t="s">
        <v>1</v>
      </c>
      <c r="D1" s="31"/>
      <c r="E1" s="3" t="s">
        <v>2</v>
      </c>
      <c r="F1" s="31" t="s">
        <v>3</v>
      </c>
      <c r="G1" s="31"/>
      <c r="H1" s="31" t="s">
        <v>6</v>
      </c>
      <c r="I1" s="31"/>
      <c r="J1" s="31"/>
      <c r="K1" s="3"/>
      <c r="L1" s="3"/>
      <c r="M1" s="31" t="s">
        <v>10</v>
      </c>
      <c r="N1" s="31"/>
      <c r="O1" s="31"/>
      <c r="P1" s="3"/>
      <c r="Q1" s="3"/>
      <c r="R1" s="3"/>
      <c r="S1" s="3"/>
      <c r="T1" s="3"/>
      <c r="U1" s="3"/>
      <c r="V1" s="3"/>
      <c r="W1" s="31" t="s">
        <v>12</v>
      </c>
      <c r="X1" s="31"/>
      <c r="Y1" s="31"/>
      <c r="Z1" s="31" t="s">
        <v>18</v>
      </c>
      <c r="AA1" s="31"/>
      <c r="AB1" s="31"/>
      <c r="AC1" s="31"/>
      <c r="AD1" s="31" t="s">
        <v>19</v>
      </c>
      <c r="AE1" s="31"/>
      <c r="AF1" s="31"/>
      <c r="AG1" s="31"/>
      <c r="AH1" s="31" t="s">
        <v>25</v>
      </c>
      <c r="AI1" s="31"/>
      <c r="AJ1" s="31"/>
      <c r="AK1" s="31"/>
      <c r="AL1" s="31" t="s">
        <v>39</v>
      </c>
      <c r="AM1" s="31"/>
      <c r="AN1" s="31"/>
      <c r="AO1" s="31"/>
      <c r="AP1" s="34" t="s">
        <v>36</v>
      </c>
      <c r="AQ1" s="35"/>
      <c r="AR1" s="35"/>
      <c r="AS1" s="36"/>
      <c r="AT1" s="31" t="s">
        <v>35</v>
      </c>
      <c r="AU1" s="31"/>
      <c r="AV1" s="31"/>
      <c r="AW1" s="4" t="s">
        <v>27</v>
      </c>
      <c r="AX1" s="3" t="s">
        <v>28</v>
      </c>
      <c r="AY1" s="34" t="s">
        <v>44</v>
      </c>
      <c r="AZ1" s="36"/>
      <c r="BA1" s="31" t="s">
        <v>42</v>
      </c>
      <c r="BB1" s="31"/>
      <c r="BC1" s="31"/>
      <c r="BD1" s="31"/>
      <c r="BE1" s="4" t="s">
        <v>27</v>
      </c>
      <c r="BF1" s="3" t="s">
        <v>28</v>
      </c>
      <c r="BG1" s="31" t="s">
        <v>43</v>
      </c>
      <c r="BH1" s="31"/>
      <c r="BI1" s="31"/>
      <c r="BJ1" s="2" t="s">
        <v>40</v>
      </c>
    </row>
    <row r="2" spans="1:62" s="1" customFormat="1">
      <c r="A2" s="5" t="s">
        <v>5</v>
      </c>
      <c r="B2" s="5" t="s">
        <v>11</v>
      </c>
      <c r="C2" s="5" t="s">
        <v>5</v>
      </c>
      <c r="D2" s="5" t="s">
        <v>11</v>
      </c>
      <c r="E2" s="5" t="s">
        <v>4</v>
      </c>
      <c r="F2" s="5" t="s">
        <v>5</v>
      </c>
      <c r="G2" s="5" t="s">
        <v>11</v>
      </c>
      <c r="H2" s="5" t="s">
        <v>7</v>
      </c>
      <c r="I2" s="5" t="s">
        <v>8</v>
      </c>
      <c r="J2" s="5" t="s">
        <v>9</v>
      </c>
      <c r="K2" s="5" t="s">
        <v>22</v>
      </c>
      <c r="L2" s="5" t="s">
        <v>23</v>
      </c>
      <c r="M2" s="5" t="s">
        <v>7</v>
      </c>
      <c r="N2" s="5" t="s">
        <v>8</v>
      </c>
      <c r="O2" s="5" t="s">
        <v>9</v>
      </c>
      <c r="P2" s="5" t="s">
        <v>13</v>
      </c>
      <c r="Q2" s="5" t="s">
        <v>14</v>
      </c>
      <c r="R2" s="5" t="s">
        <v>15</v>
      </c>
      <c r="S2" s="39" t="s">
        <v>16</v>
      </c>
      <c r="T2" s="39"/>
      <c r="U2" s="39" t="s">
        <v>17</v>
      </c>
      <c r="V2" s="39"/>
      <c r="W2" s="5" t="s">
        <v>7</v>
      </c>
      <c r="X2" s="5" t="s">
        <v>8</v>
      </c>
      <c r="Y2" s="5" t="s">
        <v>9</v>
      </c>
      <c r="Z2" s="5" t="s">
        <v>7</v>
      </c>
      <c r="AA2" s="5" t="s">
        <v>8</v>
      </c>
      <c r="AB2" s="5" t="s">
        <v>9</v>
      </c>
      <c r="AC2" s="5" t="s">
        <v>20</v>
      </c>
      <c r="AD2" s="5" t="s">
        <v>7</v>
      </c>
      <c r="AE2" s="5" t="s">
        <v>8</v>
      </c>
      <c r="AF2" s="5" t="s">
        <v>9</v>
      </c>
      <c r="AG2" s="5" t="s">
        <v>21</v>
      </c>
      <c r="AH2" s="5" t="s">
        <v>7</v>
      </c>
      <c r="AI2" s="5" t="s">
        <v>8</v>
      </c>
      <c r="AJ2" s="5" t="s">
        <v>9</v>
      </c>
      <c r="AK2" s="5" t="s">
        <v>26</v>
      </c>
      <c r="AL2" s="5" t="s">
        <v>7</v>
      </c>
      <c r="AM2" s="5" t="s">
        <v>8</v>
      </c>
      <c r="AN2" s="5" t="s">
        <v>9</v>
      </c>
      <c r="AO2" s="5" t="s">
        <v>24</v>
      </c>
      <c r="AP2" s="5" t="s">
        <v>7</v>
      </c>
      <c r="AQ2" s="5" t="s">
        <v>8</v>
      </c>
      <c r="AR2" s="5" t="s">
        <v>9</v>
      </c>
      <c r="AS2" s="5" t="s">
        <v>24</v>
      </c>
      <c r="AT2" s="5" t="s">
        <v>7</v>
      </c>
      <c r="AU2" s="5" t="s">
        <v>8</v>
      </c>
      <c r="AV2" s="5" t="s">
        <v>9</v>
      </c>
      <c r="AW2" s="5"/>
      <c r="AX2" s="5"/>
      <c r="AY2" s="7" t="s">
        <v>29</v>
      </c>
      <c r="AZ2" s="16" t="s">
        <v>38</v>
      </c>
      <c r="BA2" s="5" t="s">
        <v>7</v>
      </c>
      <c r="BB2" s="5" t="s">
        <v>8</v>
      </c>
      <c r="BC2" s="5" t="s">
        <v>9</v>
      </c>
      <c r="BD2" s="5" t="s">
        <v>33</v>
      </c>
      <c r="BE2" s="5"/>
      <c r="BF2" s="5"/>
      <c r="BG2" s="7" t="s">
        <v>29</v>
      </c>
      <c r="BH2" s="7" t="s">
        <v>30</v>
      </c>
      <c r="BI2" s="7" t="s">
        <v>34</v>
      </c>
      <c r="BJ2" s="1" t="s">
        <v>41</v>
      </c>
    </row>
    <row r="3" spans="1:62">
      <c r="A3" s="8">
        <v>35</v>
      </c>
      <c r="B3" s="9">
        <f>A3/180*PI()</f>
        <v>0.6108652381980153</v>
      </c>
      <c r="C3" s="10">
        <v>35</v>
      </c>
      <c r="D3" s="9">
        <f>C3/180*PI()</f>
        <v>0.6108652381980153</v>
      </c>
      <c r="E3" s="8">
        <v>-32</v>
      </c>
      <c r="F3" s="8">
        <f t="shared" ref="F3:F34" si="0">E3/4</f>
        <v>-8</v>
      </c>
      <c r="G3" s="9">
        <f t="shared" ref="G3:G34" si="1">F3/180*PI()</f>
        <v>-0.13962634015954636</v>
      </c>
      <c r="H3" s="9">
        <v>0</v>
      </c>
      <c r="I3" s="9">
        <v>0.5</v>
      </c>
      <c r="J3" s="9">
        <v>0</v>
      </c>
      <c r="K3" s="9">
        <f t="shared" ref="K3:K34" si="2">SQRT(0.25*SIN(D3)*SIN(D3)+0.75)</f>
        <v>0.91227599008430083</v>
      </c>
      <c r="L3" s="9">
        <f t="shared" ref="L3:L34" si="3">ATAN2(SQRT(3),SIN(D3))</f>
        <v>0.31978833324867112</v>
      </c>
      <c r="M3" s="9">
        <f>K3*COS(-G3-L3)</f>
        <v>0.897510509729054</v>
      </c>
      <c r="N3" s="9">
        <f>K3*SIN(-G3-L3)*SIN(D3)+0.5*SIN(D3)*SIN(D3)</f>
        <v>7.0732553749053725E-2</v>
      </c>
      <c r="O3" s="9">
        <f>K3*SIN(-G3-L3)*COS(D3)+0.5*SIN(D3)*COS(D3)</f>
        <v>0.10101655564849057</v>
      </c>
      <c r="P3" s="9">
        <f>1-O3*O3</f>
        <v>0.98979565548491544</v>
      </c>
      <c r="Q3" s="9">
        <f>-M3</f>
        <v>-0.897510509729054</v>
      </c>
      <c r="R3" s="9">
        <f>N3*(1-N3)</f>
        <v>6.572945958919095E-2</v>
      </c>
      <c r="S3" s="9">
        <f t="shared" ref="S3:S34" si="4">(-Q3+SQRT(Q3*Q3-4*P3*R3))/2/P3</f>
        <v>0.82640702797538368</v>
      </c>
      <c r="T3" s="11">
        <f t="shared" ref="T3:T34" si="5">(-Q3-SQRT(Q3*Q3-4*P3*R3))/2/P3</f>
        <v>8.0356408250602113E-2</v>
      </c>
      <c r="U3" s="12">
        <f t="shared" ref="U3:U34" si="6">SQRT(1-S3*S3)</f>
        <v>0.56307319605260331</v>
      </c>
      <c r="V3" s="11">
        <f t="shared" ref="V3:V34" si="7">SQRT(1-T3*T3)</f>
        <v>0.99676619507939901</v>
      </c>
      <c r="W3" s="9">
        <f t="shared" ref="W3:W34" si="8">T3</f>
        <v>8.0356408250602113E-2</v>
      </c>
      <c r="X3" s="9">
        <f t="shared" ref="X3:X34" si="9">-V3+0.5</f>
        <v>-0.49676619507939901</v>
      </c>
      <c r="Y3" s="9">
        <v>0</v>
      </c>
      <c r="Z3" s="9">
        <f t="shared" ref="Z3:Z34" si="10">W3-H3</f>
        <v>8.0356408250602113E-2</v>
      </c>
      <c r="AA3" s="9">
        <f t="shared" ref="AA3:AA34" si="11">X3-I3</f>
        <v>-0.99676619507939901</v>
      </c>
      <c r="AB3" s="9">
        <f t="shared" ref="AB3:AB34" si="12">Y3-J3</f>
        <v>0</v>
      </c>
      <c r="AC3" s="9">
        <f t="shared" ref="AC3:AC34" si="13">SQRT(Z3*Z3+AA3*AA3+AB3*AB3)</f>
        <v>1</v>
      </c>
      <c r="AD3" s="9">
        <f t="shared" ref="AD3:AD34" si="14">M3-H3</f>
        <v>0.897510509729054</v>
      </c>
      <c r="AE3" s="9">
        <f t="shared" ref="AE3:AE34" si="15">N3-I3</f>
        <v>-0.42926744625094626</v>
      </c>
      <c r="AF3" s="9">
        <f t="shared" ref="AF3:AF34" si="16">O3-J3</f>
        <v>0.10101655564849057</v>
      </c>
      <c r="AG3" s="9">
        <f t="shared" ref="AG3:AG34" si="17">SQRT(AD3*AD3+AE3*AE3+AF3*AF3)</f>
        <v>1</v>
      </c>
      <c r="AH3" s="9">
        <f t="shared" ref="AH3:AH34" si="18">M3-W3</f>
        <v>0.81715410147845191</v>
      </c>
      <c r="AI3" s="9">
        <f t="shared" ref="AI3:AI34" si="19">N3-X3</f>
        <v>0.56749874882845275</v>
      </c>
      <c r="AJ3" s="9">
        <f t="shared" ref="AJ3:AJ34" si="20">O3-Y3</f>
        <v>0.10101655564849057</v>
      </c>
      <c r="AK3" s="9">
        <f t="shared" ref="AK3:AK34" si="21">SQRT(AH3*AH3+AI3*AI3+AJ3*AJ3)</f>
        <v>1</v>
      </c>
      <c r="AL3" s="9">
        <f t="shared" ref="AL3:AL34" si="22">AA3*AF3-AB3*AE3</f>
        <v>-0.10068988781377232</v>
      </c>
      <c r="AM3" s="9">
        <f t="shared" ref="AM3:AM34" si="23">AB3*AD3-Z3*AF3</f>
        <v>-8.1173275857597763E-3</v>
      </c>
      <c r="AN3" s="9">
        <f t="shared" ref="AN3:AN34" si="24">Z3*AE3-AA3*AD3</f>
        <v>0.86011374566676668</v>
      </c>
      <c r="AO3" s="9">
        <f t="shared" ref="AO3:AO34" si="25">SQRT(AL3*AL3+AM3*AM3+AN3*AN3)</f>
        <v>0.8660254037844386</v>
      </c>
      <c r="AP3" s="9">
        <f t="shared" ref="AP3:AP8" si="26">Z3*COS(B3)+AL3/AO3*SIN(B3)</f>
        <v>-8.6370481716929737E-4</v>
      </c>
      <c r="AQ3" s="9">
        <f t="shared" ref="AQ3:AQ8" si="27">AA3*COS(B3)+AM3/AO3*SIN(B3)</f>
        <v>-0.821879245654626</v>
      </c>
      <c r="AR3" s="9">
        <f t="shared" ref="AR3:AR8" si="28">AB3*COS(B3)+AN3/AO3*SIN(B3)</f>
        <v>0.56966109185740577</v>
      </c>
      <c r="AS3" s="9">
        <f>SQRT(AP3*AP3+AQ3*AQ3+AR3*AR3)</f>
        <v>1</v>
      </c>
      <c r="AT3" s="9">
        <v>0</v>
      </c>
      <c r="AU3" s="9">
        <f>-COS(B3)</f>
        <v>-0.8191520442889918</v>
      </c>
      <c r="AV3" s="9">
        <f>SIN(B3)</f>
        <v>0.57357643635104605</v>
      </c>
      <c r="AW3" s="9">
        <f>(AP3*AT3+AQ3*AU3+AR3*AV3)/AS3</f>
        <v>0.99998824323209812</v>
      </c>
      <c r="AX3" s="9">
        <f t="shared" ref="AX3:AX37" si="29">SQRT(1-AW3*AW3)</f>
        <v>4.8490615156151539E-3</v>
      </c>
      <c r="AY3" s="9">
        <f t="shared" ref="AY3:AY37" si="30">ATAN2(AW3,AX3)</f>
        <v>4.8490805188014475E-3</v>
      </c>
      <c r="AZ3" s="17">
        <f>AY3*180/PI()*60</f>
        <v>16.669910894785836</v>
      </c>
      <c r="BA3" s="9">
        <f t="shared" ref="BA3:BA34" si="31">AD3+AH3</f>
        <v>1.7146646112075059</v>
      </c>
      <c r="BB3" s="9">
        <f t="shared" ref="BB3:BB34" si="32">AE3+AI3</f>
        <v>0.13823130257750649</v>
      </c>
      <c r="BC3" s="9">
        <f t="shared" ref="BC3:BC34" si="33">AF3+AJ3</f>
        <v>0.20203311129698115</v>
      </c>
      <c r="BD3" s="9">
        <f>SQRT(BA3*BA3+BB3*BB3+BC3*BC3)</f>
        <v>1.7320508075688772</v>
      </c>
      <c r="BE3" s="9">
        <f>BA3/BD3</f>
        <v>0.98996207485057863</v>
      </c>
      <c r="BF3" s="9">
        <f>SQRT(1-BE3*BE3)</f>
        <v>0.14133325991265222</v>
      </c>
      <c r="BG3" s="9">
        <f>ATAN2(BE3,BF3)</f>
        <v>0.14180806444318886</v>
      </c>
      <c r="BH3" s="9">
        <f>BG3*180/PI()</f>
        <v>8.1250035935139184</v>
      </c>
      <c r="BI3" s="9">
        <f t="shared" ref="BI3:BI34" si="34">(BH3+F3)*240</f>
        <v>30.000862443340424</v>
      </c>
      <c r="BJ3">
        <f>AP3*BA3+AQ3*BB3+AR3*BC3</f>
        <v>0</v>
      </c>
    </row>
    <row r="4" spans="1:62">
      <c r="A4" s="10">
        <v>35</v>
      </c>
      <c r="B4" s="9">
        <f>A4/180*PI()</f>
        <v>0.6108652381980153</v>
      </c>
      <c r="C4" s="10">
        <v>35</v>
      </c>
      <c r="D4" s="9">
        <f>C4/180*PI()</f>
        <v>0.6108652381980153</v>
      </c>
      <c r="E4" s="8">
        <v>-31</v>
      </c>
      <c r="F4" s="8">
        <f t="shared" si="0"/>
        <v>-7.75</v>
      </c>
      <c r="G4" s="9">
        <f t="shared" si="1"/>
        <v>-0.13526301702956053</v>
      </c>
      <c r="H4" s="9">
        <v>0</v>
      </c>
      <c r="I4" s="9">
        <v>0.5</v>
      </c>
      <c r="J4" s="9">
        <v>0</v>
      </c>
      <c r="K4" s="9">
        <f t="shared" si="2"/>
        <v>0.91227599008430083</v>
      </c>
      <c r="L4" s="9">
        <f t="shared" si="3"/>
        <v>0.31978833324867112</v>
      </c>
      <c r="M4" s="9">
        <f t="shared" ref="M4:M67" si="35">K4*COS(-G4-L4)</f>
        <v>0.89678869689321761</v>
      </c>
      <c r="N4" s="9">
        <f t="shared" ref="N4:N67" si="36">K4*SIN(-G4-L4)*SIN(D4)+0.5*SIN(D4)*SIN(D4)</f>
        <v>6.8487254474272174E-2</v>
      </c>
      <c r="O4" s="9">
        <f t="shared" ref="O4:O67" si="37">K4*SIN(-G4-L4)*COS(D4)+0.5*SIN(D4)*COS(D4)</f>
        <v>9.7809935964671774E-2</v>
      </c>
      <c r="P4" s="9">
        <f t="shared" ref="P4:P67" si="38">1-O4*O4</f>
        <v>0.99043321642658677</v>
      </c>
      <c r="Q4" s="9">
        <f t="shared" ref="Q4:Q67" si="39">-M4</f>
        <v>-0.89678869689321761</v>
      </c>
      <c r="R4" s="9">
        <f t="shared" ref="R4:R67" si="40">N4*(1-N4)</f>
        <v>6.3796750448848458E-2</v>
      </c>
      <c r="S4" s="9">
        <f t="shared" si="4"/>
        <v>0.82762196792876919</v>
      </c>
      <c r="T4" s="11">
        <f t="shared" si="5"/>
        <v>7.7828982241064604E-2</v>
      </c>
      <c r="U4" s="12">
        <f t="shared" si="6"/>
        <v>0.56128591484350587</v>
      </c>
      <c r="V4" s="11">
        <f t="shared" si="7"/>
        <v>0.99696672438117007</v>
      </c>
      <c r="W4" s="9">
        <f t="shared" si="8"/>
        <v>7.7828982241064604E-2</v>
      </c>
      <c r="X4" s="9">
        <f t="shared" si="9"/>
        <v>-0.49696672438117007</v>
      </c>
      <c r="Y4" s="9">
        <v>0</v>
      </c>
      <c r="Z4" s="9">
        <f t="shared" si="10"/>
        <v>7.7828982241064604E-2</v>
      </c>
      <c r="AA4" s="9">
        <f t="shared" si="11"/>
        <v>-0.99696672438117007</v>
      </c>
      <c r="AB4" s="9">
        <f t="shared" si="12"/>
        <v>0</v>
      </c>
      <c r="AC4" s="9">
        <f t="shared" si="13"/>
        <v>1</v>
      </c>
      <c r="AD4" s="9">
        <f t="shared" si="14"/>
        <v>0.89678869689321761</v>
      </c>
      <c r="AE4" s="9">
        <f t="shared" si="15"/>
        <v>-0.43151274552572783</v>
      </c>
      <c r="AF4" s="9">
        <f t="shared" si="16"/>
        <v>9.7809935964671774E-2</v>
      </c>
      <c r="AG4" s="9">
        <f t="shared" si="17"/>
        <v>1</v>
      </c>
      <c r="AH4" s="9">
        <f t="shared" si="18"/>
        <v>0.818959714652153</v>
      </c>
      <c r="AI4" s="9">
        <f t="shared" si="19"/>
        <v>0.56545397885544224</v>
      </c>
      <c r="AJ4" s="9">
        <f t="shared" si="20"/>
        <v>9.7809935964671774E-2</v>
      </c>
      <c r="AK4" s="9">
        <f t="shared" si="21"/>
        <v>1</v>
      </c>
      <c r="AL4" s="9">
        <f t="shared" si="22"/>
        <v>-9.7513251470630821E-2</v>
      </c>
      <c r="AM4" s="9">
        <f t="shared" si="23"/>
        <v>-7.6124477691941056E-3</v>
      </c>
      <c r="AN4" s="9">
        <f t="shared" si="24"/>
        <v>0.86048429179537422</v>
      </c>
      <c r="AO4" s="9">
        <f t="shared" si="25"/>
        <v>0.8660254037844386</v>
      </c>
      <c r="AP4" s="9">
        <f t="shared" si="26"/>
        <v>-8.3013609680547551E-4</v>
      </c>
      <c r="AQ4" s="9">
        <f t="shared" si="27"/>
        <v>-0.82170912318565681</v>
      </c>
      <c r="AR4" s="9">
        <f t="shared" si="28"/>
        <v>0.56990650790065533</v>
      </c>
      <c r="AS4" s="9">
        <f t="shared" ref="AS4:AS67" si="41">SQRT(AP4*AP4+AQ4*AQ4+AR4*AR4)</f>
        <v>1</v>
      </c>
      <c r="AT4" s="9">
        <v>0</v>
      </c>
      <c r="AU4" s="9">
        <f t="shared" ref="AU4:AU67" si="42">-COS(B4)</f>
        <v>-0.8191520442889918</v>
      </c>
      <c r="AV4" s="9">
        <f t="shared" ref="AV4:AV67" si="43">SIN(B4)</f>
        <v>0.57357643635104605</v>
      </c>
      <c r="AW4" s="9">
        <f t="shared" ref="AW4:AW67" si="44">(AP4*AT4+AQ4*AU4+AR4*AV4)/AS4</f>
        <v>0.99998965192337297</v>
      </c>
      <c r="AX4" s="9">
        <f t="shared" si="29"/>
        <v>4.5492907327831624E-3</v>
      </c>
      <c r="AY4" s="9">
        <f t="shared" si="30"/>
        <v>4.5493064249844837E-3</v>
      </c>
      <c r="AZ4" s="17">
        <f t="shared" ref="AZ4:AZ67" si="45">AY4*180/PI()*60</f>
        <v>15.639363471801586</v>
      </c>
      <c r="BA4" s="9">
        <f t="shared" si="31"/>
        <v>1.7157484115453707</v>
      </c>
      <c r="BB4" s="9">
        <f t="shared" si="32"/>
        <v>0.13394123332971442</v>
      </c>
      <c r="BC4" s="9">
        <f t="shared" si="33"/>
        <v>0.19561987192934355</v>
      </c>
      <c r="BD4" s="9">
        <f>SQRT(BA4*BA4+BB4*BB4+BC4*BC4)</f>
        <v>1.7320508075688776</v>
      </c>
      <c r="BE4" s="9">
        <f>BA4/BD4</f>
        <v>0.99058780726739237</v>
      </c>
      <c r="BF4" s="9">
        <f>SQRT(1-BE4*BE4)</f>
        <v>0.13687876421556247</v>
      </c>
      <c r="BG4" s="9">
        <f>ATAN2(BE4,BF4)</f>
        <v>0.13730983066857494</v>
      </c>
      <c r="BH4" s="9">
        <f t="shared" ref="BH4:BH67" si="46">BG4*180/PI()</f>
        <v>7.8672737829653387</v>
      </c>
      <c r="BI4" s="9">
        <f t="shared" si="34"/>
        <v>28.145707911681299</v>
      </c>
      <c r="BJ4">
        <f t="shared" ref="BJ4:BJ67" si="47">AP4*BA4+AQ4*BB4+AR4*BC4</f>
        <v>0</v>
      </c>
    </row>
    <row r="5" spans="1:62">
      <c r="A5" s="8">
        <v>35</v>
      </c>
      <c r="B5" s="9">
        <f>A5/180*PI()</f>
        <v>0.6108652381980153</v>
      </c>
      <c r="C5" s="10">
        <v>35</v>
      </c>
      <c r="D5" s="9">
        <f>C5/180*PI()</f>
        <v>0.6108652381980153</v>
      </c>
      <c r="E5" s="8">
        <v>-30</v>
      </c>
      <c r="F5" s="8">
        <f t="shared" si="0"/>
        <v>-7.5</v>
      </c>
      <c r="G5" s="9">
        <f t="shared" si="1"/>
        <v>-0.1308996938995747</v>
      </c>
      <c r="H5" s="9">
        <v>0</v>
      </c>
      <c r="I5" s="9">
        <v>0.5</v>
      </c>
      <c r="J5" s="9">
        <v>0</v>
      </c>
      <c r="K5" s="9">
        <f t="shared" si="2"/>
        <v>0.91227599008430083</v>
      </c>
      <c r="L5" s="9">
        <f t="shared" si="3"/>
        <v>0.31978833324867112</v>
      </c>
      <c r="M5" s="9">
        <f t="shared" si="35"/>
        <v>0.89604981049328536</v>
      </c>
      <c r="N5" s="9">
        <f t="shared" si="36"/>
        <v>6.6243783047891053E-2</v>
      </c>
      <c r="O5" s="9">
        <f t="shared" si="37"/>
        <v>9.4605926718902694E-2</v>
      </c>
      <c r="P5" s="9">
        <f t="shared" si="38"/>
        <v>0.99104971862965763</v>
      </c>
      <c r="Q5" s="9">
        <f t="shared" si="39"/>
        <v>-0.89604981049328536</v>
      </c>
      <c r="R5" s="9">
        <f t="shared" si="40"/>
        <v>6.1855544255394995E-2</v>
      </c>
      <c r="S5" s="9">
        <f t="shared" si="4"/>
        <v>0.82883901082507805</v>
      </c>
      <c r="T5" s="11">
        <f t="shared" si="5"/>
        <v>7.5303126193304537E-2</v>
      </c>
      <c r="U5" s="12">
        <f t="shared" si="6"/>
        <v>0.55948717066122799</v>
      </c>
      <c r="V5" s="11">
        <f t="shared" si="7"/>
        <v>0.99716068874856645</v>
      </c>
      <c r="W5" s="9">
        <f t="shared" si="8"/>
        <v>7.5303126193304537E-2</v>
      </c>
      <c r="X5" s="9">
        <f t="shared" si="9"/>
        <v>-0.49716068874856645</v>
      </c>
      <c r="Y5" s="9">
        <v>0</v>
      </c>
      <c r="Z5" s="9">
        <f t="shared" si="10"/>
        <v>7.5303126193304537E-2</v>
      </c>
      <c r="AA5" s="9">
        <f t="shared" si="11"/>
        <v>-0.99716068874856645</v>
      </c>
      <c r="AB5" s="9">
        <f t="shared" si="12"/>
        <v>0</v>
      </c>
      <c r="AC5" s="9">
        <f t="shared" si="13"/>
        <v>1</v>
      </c>
      <c r="AD5" s="9">
        <f t="shared" si="14"/>
        <v>0.89604981049328536</v>
      </c>
      <c r="AE5" s="9">
        <f t="shared" si="15"/>
        <v>-0.43375621695210897</v>
      </c>
      <c r="AF5" s="9">
        <f t="shared" si="16"/>
        <v>9.4605926718902694E-2</v>
      </c>
      <c r="AG5" s="9">
        <f t="shared" si="17"/>
        <v>1</v>
      </c>
      <c r="AH5" s="9">
        <f t="shared" si="18"/>
        <v>0.82074668429998088</v>
      </c>
      <c r="AI5" s="9">
        <f t="shared" si="19"/>
        <v>0.56340447179645747</v>
      </c>
      <c r="AJ5" s="9">
        <f t="shared" si="20"/>
        <v>9.4605926718902694E-2</v>
      </c>
      <c r="AK5" s="9">
        <f t="shared" si="21"/>
        <v>1</v>
      </c>
      <c r="AL5" s="9">
        <f t="shared" si="22"/>
        <v>-9.4337311046717415E-2</v>
      </c>
      <c r="AM5" s="9">
        <f t="shared" si="23"/>
        <v>-7.1241220383480514E-3</v>
      </c>
      <c r="AN5" s="9">
        <f t="shared" si="24"/>
        <v>0.8608424470422319</v>
      </c>
      <c r="AO5" s="9">
        <f t="shared" si="25"/>
        <v>0.86602540378443882</v>
      </c>
      <c r="AP5" s="9">
        <f t="shared" si="26"/>
        <v>-7.9574225262403486E-4</v>
      </c>
      <c r="AQ5" s="9">
        <f t="shared" si="27"/>
        <v>-0.8215445869575615</v>
      </c>
      <c r="AR5" s="9">
        <f t="shared" si="28"/>
        <v>0.57014371735115787</v>
      </c>
      <c r="AS5" s="9">
        <f t="shared" si="41"/>
        <v>1</v>
      </c>
      <c r="AT5" s="9">
        <v>0</v>
      </c>
      <c r="AU5" s="9">
        <f t="shared" si="42"/>
        <v>-0.8191520442889918</v>
      </c>
      <c r="AV5" s="9">
        <f t="shared" si="43"/>
        <v>0.57357643635104605</v>
      </c>
      <c r="AW5" s="9">
        <f t="shared" si="44"/>
        <v>0.99999092948705703</v>
      </c>
      <c r="AX5" s="9">
        <f t="shared" si="29"/>
        <v>4.2592186621191594E-3</v>
      </c>
      <c r="AY5" s="9">
        <f t="shared" si="30"/>
        <v>4.2592315399318835E-3</v>
      </c>
      <c r="AZ5" s="17">
        <f t="shared" si="45"/>
        <v>14.642159472426197</v>
      </c>
      <c r="BA5" s="9">
        <f t="shared" si="31"/>
        <v>1.7167964947932663</v>
      </c>
      <c r="BB5" s="9">
        <f t="shared" si="32"/>
        <v>0.1296482548443485</v>
      </c>
      <c r="BC5" s="9">
        <f t="shared" si="33"/>
        <v>0.18921185343780539</v>
      </c>
      <c r="BD5" s="9">
        <f t="shared" ref="BD5:BD67" si="48">SQRT(BA5*BA5+BB5*BB5+BC5*BC5)</f>
        <v>1.7320508075688774</v>
      </c>
      <c r="BE5" s="9">
        <f t="shared" ref="BE5:BE67" si="49">BA5/BD5</f>
        <v>0.99119291841269819</v>
      </c>
      <c r="BF5" s="9">
        <f t="shared" ref="BF5:BF35" si="50">SQRT(1-BE5*BE5)</f>
        <v>0.13242582258954702</v>
      </c>
      <c r="BG5" s="9">
        <f t="shared" ref="BG5:BG67" si="51">ATAN2(BE5,BF5)</f>
        <v>0.13281595899606821</v>
      </c>
      <c r="BH5" s="9">
        <f t="shared" si="46"/>
        <v>7.6097939024573078</v>
      </c>
      <c r="BI5" s="9">
        <f t="shared" si="34"/>
        <v>26.350536589753872</v>
      </c>
      <c r="BJ5">
        <f t="shared" si="47"/>
        <v>0</v>
      </c>
    </row>
    <row r="6" spans="1:62">
      <c r="A6" s="10">
        <v>35</v>
      </c>
      <c r="B6" s="9">
        <f>A6/180*PI()</f>
        <v>0.6108652381980153</v>
      </c>
      <c r="C6" s="10">
        <v>35</v>
      </c>
      <c r="D6" s="9">
        <f>C6/180*PI()</f>
        <v>0.6108652381980153</v>
      </c>
      <c r="E6" s="8">
        <v>-29</v>
      </c>
      <c r="F6" s="8">
        <f t="shared" si="0"/>
        <v>-7.25</v>
      </c>
      <c r="G6" s="9">
        <f t="shared" si="1"/>
        <v>-0.1265363707695889</v>
      </c>
      <c r="H6" s="9">
        <v>0</v>
      </c>
      <c r="I6" s="9">
        <v>0.5</v>
      </c>
      <c r="J6" s="9">
        <v>0</v>
      </c>
      <c r="K6" s="9">
        <f t="shared" si="2"/>
        <v>0.91227599008430083</v>
      </c>
      <c r="L6" s="9">
        <f t="shared" si="3"/>
        <v>0.31978833324867112</v>
      </c>
      <c r="M6" s="9">
        <f t="shared" si="35"/>
        <v>0.89529386459658933</v>
      </c>
      <c r="N6" s="9">
        <f t="shared" si="36"/>
        <v>6.4002182182372483E-2</v>
      </c>
      <c r="O6" s="9">
        <f t="shared" si="37"/>
        <v>9.1404588910900947E-2</v>
      </c>
      <c r="P6" s="9">
        <f t="shared" si="38"/>
        <v>0.99164520112602916</v>
      </c>
      <c r="Q6" s="9">
        <f t="shared" si="39"/>
        <v>-0.89529386459658933</v>
      </c>
      <c r="R6" s="9">
        <f t="shared" si="40"/>
        <v>5.9905902858266885E-2</v>
      </c>
      <c r="S6" s="9">
        <f t="shared" si="4"/>
        <v>0.83005809828782573</v>
      </c>
      <c r="T6" s="11">
        <f t="shared" si="5"/>
        <v>7.2778786900514522E-2</v>
      </c>
      <c r="U6" s="12">
        <f t="shared" si="6"/>
        <v>0.55767692570770599</v>
      </c>
      <c r="V6" s="11">
        <f t="shared" si="7"/>
        <v>0.99734810782258443</v>
      </c>
      <c r="W6" s="9">
        <f t="shared" si="8"/>
        <v>7.2778786900514522E-2</v>
      </c>
      <c r="X6" s="9">
        <f t="shared" si="9"/>
        <v>-0.49734810782258443</v>
      </c>
      <c r="Y6" s="9">
        <v>0</v>
      </c>
      <c r="Z6" s="9">
        <f t="shared" si="10"/>
        <v>7.2778786900514522E-2</v>
      </c>
      <c r="AA6" s="9">
        <f t="shared" si="11"/>
        <v>-0.99734810782258443</v>
      </c>
      <c r="AB6" s="9">
        <f t="shared" si="12"/>
        <v>0</v>
      </c>
      <c r="AC6" s="9">
        <f t="shared" si="13"/>
        <v>1</v>
      </c>
      <c r="AD6" s="9">
        <f t="shared" si="14"/>
        <v>0.89529386459658933</v>
      </c>
      <c r="AE6" s="9">
        <f t="shared" si="15"/>
        <v>-0.43599781781762753</v>
      </c>
      <c r="AF6" s="9">
        <f t="shared" si="16"/>
        <v>9.1404588910900947E-2</v>
      </c>
      <c r="AG6" s="9">
        <f t="shared" si="17"/>
        <v>1</v>
      </c>
      <c r="AH6" s="9">
        <f t="shared" si="18"/>
        <v>0.82251507769607479</v>
      </c>
      <c r="AI6" s="9">
        <f t="shared" si="19"/>
        <v>0.56135029000495695</v>
      </c>
      <c r="AJ6" s="9">
        <f t="shared" si="20"/>
        <v>9.1404588910900947E-2</v>
      </c>
      <c r="AK6" s="9">
        <f t="shared" si="21"/>
        <v>1</v>
      </c>
      <c r="AL6" s="9">
        <f t="shared" si="22"/>
        <v>-9.1162193796588242E-2</v>
      </c>
      <c r="AM6" s="9">
        <f t="shared" si="23"/>
        <v>-6.6523150980755926E-3</v>
      </c>
      <c r="AN6" s="9">
        <f t="shared" si="24"/>
        <v>0.86118824952853901</v>
      </c>
      <c r="AO6" s="9">
        <f t="shared" si="25"/>
        <v>0.8660254037844386</v>
      </c>
      <c r="AP6" s="9">
        <f t="shared" si="26"/>
        <v>-7.6065115093043589E-4</v>
      </c>
      <c r="AQ6" s="9">
        <f t="shared" si="27"/>
        <v>-0.82138562968300899</v>
      </c>
      <c r="AR6" s="9">
        <f t="shared" si="28"/>
        <v>0.57037274545692795</v>
      </c>
      <c r="AS6" s="9">
        <f t="shared" si="41"/>
        <v>1</v>
      </c>
      <c r="AT6" s="9">
        <v>0</v>
      </c>
      <c r="AU6" s="9">
        <f t="shared" si="42"/>
        <v>-0.8191520442889918</v>
      </c>
      <c r="AV6" s="9">
        <f t="shared" si="43"/>
        <v>0.57357643635104605</v>
      </c>
      <c r="AW6" s="9">
        <f t="shared" si="44"/>
        <v>0.99999208443538468</v>
      </c>
      <c r="AX6" s="9">
        <f t="shared" si="29"/>
        <v>3.978827286328767E-3</v>
      </c>
      <c r="AY6" s="9">
        <f t="shared" si="30"/>
        <v>3.9788377845835004E-3</v>
      </c>
      <c r="AZ6" s="17">
        <f t="shared" si="45"/>
        <v>13.678236745429032</v>
      </c>
      <c r="BA6" s="9">
        <f t="shared" si="31"/>
        <v>1.7178089422926641</v>
      </c>
      <c r="BB6" s="9">
        <f t="shared" si="32"/>
        <v>0.12535247218732942</v>
      </c>
      <c r="BC6" s="9">
        <f t="shared" si="33"/>
        <v>0.18280917782180189</v>
      </c>
      <c r="BD6" s="9">
        <f t="shared" si="48"/>
        <v>1.7320508075688772</v>
      </c>
      <c r="BE6" s="9">
        <f t="shared" si="49"/>
        <v>0.99177745524901595</v>
      </c>
      <c r="BF6" s="9">
        <f t="shared" si="50"/>
        <v>0.1279745258236426</v>
      </c>
      <c r="BG6" s="9">
        <f t="shared" si="51"/>
        <v>0.12832644231097881</v>
      </c>
      <c r="BH6" s="9">
        <f t="shared" si="46"/>
        <v>7.3525635443481203</v>
      </c>
      <c r="BI6" s="9">
        <f t="shared" si="34"/>
        <v>24.615250643548876</v>
      </c>
      <c r="BJ6">
        <f t="shared" si="47"/>
        <v>0</v>
      </c>
    </row>
    <row r="7" spans="1:62">
      <c r="A7" s="8">
        <v>35</v>
      </c>
      <c r="B7" s="9">
        <f t="shared" ref="B7:B67" si="52">A7/180*PI()</f>
        <v>0.6108652381980153</v>
      </c>
      <c r="C7" s="10">
        <v>35</v>
      </c>
      <c r="D7" s="9">
        <f t="shared" ref="D7:D67" si="53">C7/180*PI()</f>
        <v>0.6108652381980153</v>
      </c>
      <c r="E7" s="8">
        <v>-28</v>
      </c>
      <c r="F7" s="8">
        <f t="shared" si="0"/>
        <v>-7</v>
      </c>
      <c r="G7" s="9">
        <f t="shared" si="1"/>
        <v>-0.12217304763960307</v>
      </c>
      <c r="H7" s="9">
        <v>0</v>
      </c>
      <c r="I7" s="9">
        <v>0.5</v>
      </c>
      <c r="J7" s="9">
        <v>0</v>
      </c>
      <c r="K7" s="9">
        <f t="shared" si="2"/>
        <v>0.91227599008430083</v>
      </c>
      <c r="L7" s="9">
        <f t="shared" si="3"/>
        <v>0.31978833324867112</v>
      </c>
      <c r="M7" s="9">
        <f t="shared" si="35"/>
        <v>0.89452087359524968</v>
      </c>
      <c r="N7" s="9">
        <f t="shared" si="36"/>
        <v>6.1762494554565672E-2</v>
      </c>
      <c r="O7" s="9">
        <f t="shared" si="37"/>
        <v>8.8205983489523687E-2</v>
      </c>
      <c r="P7" s="9">
        <f t="shared" si="38"/>
        <v>0.99221970447664587</v>
      </c>
      <c r="Q7" s="9">
        <f t="shared" si="39"/>
        <v>-0.89452087359524968</v>
      </c>
      <c r="R7" s="9">
        <f t="shared" si="40"/>
        <v>5.7947888820962919E-2</v>
      </c>
      <c r="S7" s="9">
        <f t="shared" si="4"/>
        <v>0.83127917161841358</v>
      </c>
      <c r="T7" s="11">
        <f t="shared" si="5"/>
        <v>7.0255911346978506E-2</v>
      </c>
      <c r="U7" s="12">
        <f t="shared" si="6"/>
        <v>0.55585514195103392</v>
      </c>
      <c r="V7" s="11">
        <f t="shared" si="7"/>
        <v>0.99752900054124016</v>
      </c>
      <c r="W7" s="9">
        <f t="shared" si="8"/>
        <v>7.0255911346978506E-2</v>
      </c>
      <c r="X7" s="9">
        <f t="shared" si="9"/>
        <v>-0.49752900054124016</v>
      </c>
      <c r="Y7" s="9">
        <v>0</v>
      </c>
      <c r="Z7" s="9">
        <f t="shared" si="10"/>
        <v>7.0255911346978506E-2</v>
      </c>
      <c r="AA7" s="9">
        <f t="shared" si="11"/>
        <v>-0.99752900054124016</v>
      </c>
      <c r="AB7" s="9">
        <f t="shared" si="12"/>
        <v>0</v>
      </c>
      <c r="AC7" s="9">
        <f t="shared" si="13"/>
        <v>1</v>
      </c>
      <c r="AD7" s="9">
        <f t="shared" si="14"/>
        <v>0.89452087359524968</v>
      </c>
      <c r="AE7" s="9">
        <f t="shared" si="15"/>
        <v>-0.43823750544543433</v>
      </c>
      <c r="AF7" s="9">
        <f t="shared" si="16"/>
        <v>8.8205983489523687E-2</v>
      </c>
      <c r="AG7" s="9">
        <f t="shared" si="17"/>
        <v>1</v>
      </c>
      <c r="AH7" s="9">
        <f t="shared" si="18"/>
        <v>0.82426496224827117</v>
      </c>
      <c r="AI7" s="9">
        <f t="shared" si="19"/>
        <v>0.55929149509580589</v>
      </c>
      <c r="AJ7" s="9">
        <f t="shared" si="20"/>
        <v>8.8205983489523687E-2</v>
      </c>
      <c r="AK7" s="9">
        <f t="shared" si="21"/>
        <v>0.99999999999999989</v>
      </c>
      <c r="AL7" s="9">
        <f t="shared" si="22"/>
        <v>-8.7988026552061699E-2</v>
      </c>
      <c r="AM7" s="9">
        <f t="shared" si="23"/>
        <v>-6.1969917563130259E-3</v>
      </c>
      <c r="AN7" s="9">
        <f t="shared" si="24"/>
        <v>0.861521737669251</v>
      </c>
      <c r="AO7" s="9">
        <f t="shared" si="25"/>
        <v>0.8660254037844386</v>
      </c>
      <c r="AP7" s="9">
        <f t="shared" si="26"/>
        <v>-7.2499022151414211E-4</v>
      </c>
      <c r="AQ7" s="9">
        <f t="shared" si="27"/>
        <v>-0.82123224356709235</v>
      </c>
      <c r="AR7" s="9">
        <f t="shared" si="28"/>
        <v>0.57059361766053651</v>
      </c>
      <c r="AS7" s="9">
        <f t="shared" si="41"/>
        <v>1</v>
      </c>
      <c r="AT7" s="9">
        <v>0</v>
      </c>
      <c r="AU7" s="9">
        <f t="shared" si="42"/>
        <v>-0.8191520442889918</v>
      </c>
      <c r="AV7" s="9">
        <f t="shared" si="43"/>
        <v>0.57357643635104605</v>
      </c>
      <c r="AW7" s="9">
        <f t="shared" si="44"/>
        <v>0.99999312497640069</v>
      </c>
      <c r="AX7" s="9">
        <f t="shared" si="29"/>
        <v>3.7080992344655545E-3</v>
      </c>
      <c r="AY7" s="9">
        <f t="shared" si="30"/>
        <v>3.7081077322455051E-3</v>
      </c>
      <c r="AZ7" s="17">
        <f t="shared" si="45"/>
        <v>12.74753538224965</v>
      </c>
      <c r="BA7" s="9">
        <f t="shared" si="31"/>
        <v>1.7187858358435208</v>
      </c>
      <c r="BB7" s="9">
        <f t="shared" si="32"/>
        <v>0.12105398965037156</v>
      </c>
      <c r="BC7" s="9">
        <f t="shared" si="33"/>
        <v>0.17641196697904737</v>
      </c>
      <c r="BD7" s="9">
        <f t="shared" si="48"/>
        <v>1.7320508075688772</v>
      </c>
      <c r="BE7" s="9">
        <f t="shared" si="49"/>
        <v>0.99234146500357279</v>
      </c>
      <c r="BF7" s="9">
        <f t="shared" si="50"/>
        <v>0.12352496441838375</v>
      </c>
      <c r="BG7" s="9">
        <f t="shared" si="51"/>
        <v>0.12384127370478622</v>
      </c>
      <c r="BH7" s="9">
        <f t="shared" si="46"/>
        <v>7.0955823128087108</v>
      </c>
      <c r="BI7" s="9">
        <f t="shared" si="34"/>
        <v>22.939755074090584</v>
      </c>
      <c r="BJ7">
        <f t="shared" si="47"/>
        <v>0</v>
      </c>
    </row>
    <row r="8" spans="1:62">
      <c r="A8" s="10">
        <v>35</v>
      </c>
      <c r="B8" s="9">
        <f t="shared" si="52"/>
        <v>0.6108652381980153</v>
      </c>
      <c r="C8" s="10">
        <v>35</v>
      </c>
      <c r="D8" s="9">
        <f t="shared" si="53"/>
        <v>0.6108652381980153</v>
      </c>
      <c r="E8" s="8">
        <v>-27</v>
      </c>
      <c r="F8" s="8">
        <f t="shared" si="0"/>
        <v>-6.75</v>
      </c>
      <c r="G8" s="9">
        <f t="shared" si="1"/>
        <v>-0.11780972450961724</v>
      </c>
      <c r="H8" s="9">
        <v>0</v>
      </c>
      <c r="I8" s="9">
        <v>0.5</v>
      </c>
      <c r="J8" s="9">
        <v>0</v>
      </c>
      <c r="K8" s="9">
        <f t="shared" si="2"/>
        <v>0.91227599008430083</v>
      </c>
      <c r="L8" s="9">
        <f t="shared" si="3"/>
        <v>0.31978833324867112</v>
      </c>
      <c r="M8" s="9">
        <f t="shared" si="35"/>
        <v>0.89373085220590087</v>
      </c>
      <c r="N8" s="9">
        <f t="shared" si="36"/>
        <v>5.9524762804894632E-2</v>
      </c>
      <c r="O8" s="9">
        <f t="shared" si="37"/>
        <v>8.5010171351607461E-2</v>
      </c>
      <c r="P8" s="9">
        <f t="shared" si="38"/>
        <v>0.99277327076677035</v>
      </c>
      <c r="Q8" s="9">
        <f t="shared" si="39"/>
        <v>-0.89373085220590087</v>
      </c>
      <c r="R8" s="9">
        <f t="shared" si="40"/>
        <v>5.5981565417915664E-2</v>
      </c>
      <c r="S8" s="9">
        <f t="shared" si="4"/>
        <v>0.83250217178790775</v>
      </c>
      <c r="T8" s="11">
        <f t="shared" si="5"/>
        <v>6.7734446705684542E-2</v>
      </c>
      <c r="U8" s="12">
        <f t="shared" si="6"/>
        <v>0.55402178113176825</v>
      </c>
      <c r="V8" s="11">
        <f t="shared" si="7"/>
        <v>0.99770338514484092</v>
      </c>
      <c r="W8" s="9">
        <f t="shared" si="8"/>
        <v>6.7734446705684542E-2</v>
      </c>
      <c r="X8" s="9">
        <f t="shared" si="9"/>
        <v>-0.49770338514484092</v>
      </c>
      <c r="Y8" s="9">
        <v>0</v>
      </c>
      <c r="Z8" s="9">
        <f t="shared" si="10"/>
        <v>6.7734446705684542E-2</v>
      </c>
      <c r="AA8" s="9">
        <f t="shared" si="11"/>
        <v>-0.99770338514484092</v>
      </c>
      <c r="AB8" s="9">
        <f t="shared" si="12"/>
        <v>0</v>
      </c>
      <c r="AC8" s="9">
        <f t="shared" si="13"/>
        <v>1</v>
      </c>
      <c r="AD8" s="9">
        <f t="shared" si="14"/>
        <v>0.89373085220590087</v>
      </c>
      <c r="AE8" s="9">
        <f t="shared" si="15"/>
        <v>-0.4404752371951054</v>
      </c>
      <c r="AF8" s="9">
        <f t="shared" si="16"/>
        <v>8.5010171351607461E-2</v>
      </c>
      <c r="AG8" s="9">
        <f t="shared" si="17"/>
        <v>0.99999999999999989</v>
      </c>
      <c r="AH8" s="9">
        <f t="shared" si="18"/>
        <v>0.82599640550021636</v>
      </c>
      <c r="AI8" s="9">
        <f t="shared" si="19"/>
        <v>0.55722814794973552</v>
      </c>
      <c r="AJ8" s="9">
        <f t="shared" si="20"/>
        <v>8.5010171351607461E-2</v>
      </c>
      <c r="AK8" s="9">
        <f t="shared" si="21"/>
        <v>1</v>
      </c>
      <c r="AL8" s="9">
        <f t="shared" si="22"/>
        <v>-8.4814935729241744E-2</v>
      </c>
      <c r="AM8" s="9">
        <f t="shared" si="23"/>
        <v>-5.7581169208565661E-3</v>
      </c>
      <c r="AN8" s="9">
        <f t="shared" si="24"/>
        <v>0.86184295017524526</v>
      </c>
      <c r="AO8" s="9">
        <f t="shared" si="25"/>
        <v>0.8660254037844386</v>
      </c>
      <c r="AP8" s="9">
        <f t="shared" si="26"/>
        <v>-6.8888646425589728E-4</v>
      </c>
      <c r="AQ8" s="9">
        <f t="shared" si="27"/>
        <v>-0.82108442030951378</v>
      </c>
      <c r="AR8" s="9">
        <f t="shared" si="28"/>
        <v>0.57080635960054715</v>
      </c>
      <c r="AS8" s="9">
        <f t="shared" si="41"/>
        <v>1</v>
      </c>
      <c r="AT8" s="9">
        <v>0</v>
      </c>
      <c r="AU8" s="9">
        <f t="shared" si="42"/>
        <v>-0.8191520442889918</v>
      </c>
      <c r="AV8" s="9">
        <f t="shared" si="43"/>
        <v>0.57357643635104605</v>
      </c>
      <c r="AW8" s="9">
        <f t="shared" si="44"/>
        <v>0.99999405901657556</v>
      </c>
      <c r="AX8" s="9">
        <f t="shared" si="29"/>
        <v>3.4470177767960361E-3</v>
      </c>
      <c r="AY8" s="9">
        <f t="shared" si="30"/>
        <v>3.4470246030374164E-3</v>
      </c>
      <c r="AZ8" s="17">
        <f t="shared" si="45"/>
        <v>11.849997697908115</v>
      </c>
      <c r="BA8" s="9">
        <f t="shared" si="31"/>
        <v>1.7197272577061171</v>
      </c>
      <c r="BB8" s="9">
        <f t="shared" si="32"/>
        <v>0.11675291075463012</v>
      </c>
      <c r="BC8" s="9">
        <f t="shared" si="33"/>
        <v>0.17002034270321492</v>
      </c>
      <c r="BD8" s="9">
        <f t="shared" si="48"/>
        <v>1.732050807568877</v>
      </c>
      <c r="BE8" s="9">
        <f t="shared" si="49"/>
        <v>0.99288499516936379</v>
      </c>
      <c r="BF8" s="9">
        <f t="shared" si="50"/>
        <v>0.11907722858520207</v>
      </c>
      <c r="BG8" s="9">
        <f t="shared" si="51"/>
        <v>0.11936044647356162</v>
      </c>
      <c r="BH8" s="9">
        <f t="shared" si="46"/>
        <v>6.8388498237322501</v>
      </c>
      <c r="BI8" s="9">
        <f t="shared" si="34"/>
        <v>21.323957695740035</v>
      </c>
      <c r="BJ8">
        <f t="shared" si="47"/>
        <v>0</v>
      </c>
    </row>
    <row r="9" spans="1:62">
      <c r="A9" s="8">
        <v>35</v>
      </c>
      <c r="B9" s="9">
        <f t="shared" si="52"/>
        <v>0.6108652381980153</v>
      </c>
      <c r="C9" s="10">
        <v>35</v>
      </c>
      <c r="D9" s="9">
        <f t="shared" si="53"/>
        <v>0.6108652381980153</v>
      </c>
      <c r="E9" s="8">
        <v>-26</v>
      </c>
      <c r="F9" s="8">
        <f t="shared" si="0"/>
        <v>-6.5</v>
      </c>
      <c r="G9" s="9">
        <f t="shared" si="1"/>
        <v>-0.11344640137963141</v>
      </c>
      <c r="H9" s="9">
        <v>0</v>
      </c>
      <c r="I9" s="9">
        <v>0.5</v>
      </c>
      <c r="J9" s="9">
        <v>0</v>
      </c>
      <c r="K9" s="9">
        <f t="shared" si="2"/>
        <v>0.91227599008430083</v>
      </c>
      <c r="L9" s="9">
        <f t="shared" si="3"/>
        <v>0.31978833324867112</v>
      </c>
      <c r="M9" s="9">
        <f t="shared" si="35"/>
        <v>0.89292381546941146</v>
      </c>
      <c r="N9" s="9">
        <f t="shared" si="36"/>
        <v>5.7289029536546285E-2</v>
      </c>
      <c r="O9" s="9">
        <f t="shared" si="37"/>
        <v>8.1817213340808742E-2</v>
      </c>
      <c r="P9" s="9">
        <f t="shared" si="38"/>
        <v>0.99330594360114455</v>
      </c>
      <c r="Q9" s="9">
        <f t="shared" si="39"/>
        <v>-0.89292381546941146</v>
      </c>
      <c r="R9" s="9">
        <f t="shared" si="40"/>
        <v>5.4006996631307015E-2</v>
      </c>
      <c r="S9" s="9">
        <f t="shared" si="4"/>
        <v>0.83372703942884308</v>
      </c>
      <c r="T9" s="11">
        <f t="shared" si="5"/>
        <v>6.5214340335979074E-2</v>
      </c>
      <c r="U9" s="12">
        <f t="shared" si="6"/>
        <v>0.55217680476928432</v>
      </c>
      <c r="V9" s="11">
        <f t="shared" si="7"/>
        <v>0.99787127918110918</v>
      </c>
      <c r="W9" s="9">
        <f t="shared" si="8"/>
        <v>6.5214340335979074E-2</v>
      </c>
      <c r="X9" s="9">
        <f t="shared" si="9"/>
        <v>-0.49787127918110918</v>
      </c>
      <c r="Y9" s="9">
        <v>0</v>
      </c>
      <c r="Z9" s="9">
        <f t="shared" si="10"/>
        <v>6.5214340335979074E-2</v>
      </c>
      <c r="AA9" s="9">
        <f t="shared" si="11"/>
        <v>-0.99787127918110918</v>
      </c>
      <c r="AB9" s="9">
        <f t="shared" si="12"/>
        <v>0</v>
      </c>
      <c r="AC9" s="9">
        <f t="shared" si="13"/>
        <v>1</v>
      </c>
      <c r="AD9" s="9">
        <f t="shared" si="14"/>
        <v>0.89292381546941146</v>
      </c>
      <c r="AE9" s="9">
        <f t="shared" si="15"/>
        <v>-0.4427109704634537</v>
      </c>
      <c r="AF9" s="9">
        <f t="shared" si="16"/>
        <v>8.1817213340808742E-2</v>
      </c>
      <c r="AG9" s="9">
        <f t="shared" si="17"/>
        <v>1</v>
      </c>
      <c r="AH9" s="9">
        <f t="shared" si="18"/>
        <v>0.8277094751334324</v>
      </c>
      <c r="AI9" s="9">
        <f t="shared" si="19"/>
        <v>0.55516030871765543</v>
      </c>
      <c r="AJ9" s="9">
        <f t="shared" si="20"/>
        <v>8.1817213340808742E-2</v>
      </c>
      <c r="AK9" s="9">
        <f t="shared" si="21"/>
        <v>1</v>
      </c>
      <c r="AL9" s="9">
        <f t="shared" si="22"/>
        <v>-8.164304733542653E-2</v>
      </c>
      <c r="AM9" s="9">
        <f t="shared" si="23"/>
        <v>-5.3356555961489088E-3</v>
      </c>
      <c r="AN9" s="9">
        <f t="shared" si="24"/>
        <v>0.86215192605546298</v>
      </c>
      <c r="AO9" s="9">
        <f t="shared" si="25"/>
        <v>0.8660254037844386</v>
      </c>
      <c r="AP9" s="9">
        <f t="shared" ref="AP9:AP67" si="54">Z9*COS(B9)+AL9/AO9*SIN(B9)</f>
        <v>-6.5246645562481304E-4</v>
      </c>
      <c r="AQ9" s="9">
        <f t="shared" ref="AQ9:AQ67" si="55">AA9*COS(B9)+AM9/AO9*SIN(B9)</f>
        <v>-0.82094215110665247</v>
      </c>
      <c r="AR9" s="9">
        <f t="shared" ref="AR9:AR67" si="56">AB9*COS(B9)+AN9/AO9*SIN(B9)</f>
        <v>0.57101099711293335</v>
      </c>
      <c r="AS9" s="9">
        <f t="shared" si="41"/>
        <v>1</v>
      </c>
      <c r="AT9" s="9">
        <v>0</v>
      </c>
      <c r="AU9" s="9">
        <f t="shared" si="42"/>
        <v>-0.8191520442889918</v>
      </c>
      <c r="AV9" s="9">
        <f t="shared" si="43"/>
        <v>0.57357643635104605</v>
      </c>
      <c r="AW9" s="9">
        <f t="shared" si="44"/>
        <v>0.99999489416331055</v>
      </c>
      <c r="AX9" s="9">
        <f t="shared" si="29"/>
        <v>3.1955668212853045E-3</v>
      </c>
      <c r="AY9" s="9">
        <f t="shared" si="30"/>
        <v>3.1955722599771854E-3</v>
      </c>
      <c r="AZ9" s="17">
        <f t="shared" si="45"/>
        <v>10.985568217546501</v>
      </c>
      <c r="BA9" s="9">
        <f t="shared" si="31"/>
        <v>1.7206332906028439</v>
      </c>
      <c r="BB9" s="9">
        <f t="shared" si="32"/>
        <v>0.11244933825420173</v>
      </c>
      <c r="BC9" s="9">
        <f t="shared" si="33"/>
        <v>0.16363442668161748</v>
      </c>
      <c r="BD9" s="9">
        <f t="shared" si="48"/>
        <v>1.7320508075688774</v>
      </c>
      <c r="BE9" s="9">
        <f t="shared" si="49"/>
        <v>0.99340809350618342</v>
      </c>
      <c r="BF9" s="9">
        <f t="shared" si="50"/>
        <v>0.11463140824577671</v>
      </c>
      <c r="BG9" s="9">
        <f t="shared" si="51"/>
        <v>0.11488395411639005</v>
      </c>
      <c r="BH9" s="9">
        <f t="shared" si="46"/>
        <v>6.5823657046437507</v>
      </c>
      <c r="BI9" s="9">
        <f t="shared" si="34"/>
        <v>19.767769114500169</v>
      </c>
      <c r="BJ9">
        <f t="shared" si="47"/>
        <v>0</v>
      </c>
    </row>
    <row r="10" spans="1:62">
      <c r="A10" s="10">
        <v>35</v>
      </c>
      <c r="B10" s="9">
        <f t="shared" si="52"/>
        <v>0.6108652381980153</v>
      </c>
      <c r="C10" s="10">
        <v>35</v>
      </c>
      <c r="D10" s="9">
        <f t="shared" si="53"/>
        <v>0.6108652381980153</v>
      </c>
      <c r="E10" s="8">
        <v>-25</v>
      </c>
      <c r="F10" s="8">
        <f t="shared" si="0"/>
        <v>-6.25</v>
      </c>
      <c r="G10" s="9">
        <f t="shared" si="1"/>
        <v>-0.1090830782496456</v>
      </c>
      <c r="H10" s="9">
        <v>0</v>
      </c>
      <c r="I10" s="9">
        <v>0.5</v>
      </c>
      <c r="J10" s="9">
        <v>0</v>
      </c>
      <c r="K10" s="9">
        <f t="shared" si="2"/>
        <v>0.91227599008430083</v>
      </c>
      <c r="L10" s="9">
        <f t="shared" si="3"/>
        <v>0.31978833324867112</v>
      </c>
      <c r="M10" s="9">
        <f t="shared" si="35"/>
        <v>0.89209977875059743</v>
      </c>
      <c r="N10" s="9">
        <f t="shared" si="36"/>
        <v>5.5055337314659294E-2</v>
      </c>
      <c r="O10" s="9">
        <f t="shared" si="37"/>
        <v>7.8627170246445471E-2</v>
      </c>
      <c r="P10" s="9">
        <f t="shared" si="38"/>
        <v>0.99381776809903644</v>
      </c>
      <c r="Q10" s="9">
        <f t="shared" si="39"/>
        <v>-0.89209977875059743</v>
      </c>
      <c r="R10" s="9">
        <f t="shared" si="40"/>
        <v>5.2024247147828377E-2</v>
      </c>
      <c r="S10" s="9">
        <f t="shared" si="4"/>
        <v>0.83495371482705238</v>
      </c>
      <c r="T10" s="11">
        <f t="shared" si="5"/>
        <v>6.2695539781260828E-2</v>
      </c>
      <c r="U10" s="12">
        <f t="shared" si="6"/>
        <v>0.55032017416818846</v>
      </c>
      <c r="V10" s="11">
        <f t="shared" si="7"/>
        <v>0.99803269951015949</v>
      </c>
      <c r="W10" s="9">
        <f t="shared" si="8"/>
        <v>6.2695539781260828E-2</v>
      </c>
      <c r="X10" s="9">
        <f t="shared" si="9"/>
        <v>-0.49803269951015949</v>
      </c>
      <c r="Y10" s="9">
        <v>0</v>
      </c>
      <c r="Z10" s="9">
        <f t="shared" si="10"/>
        <v>6.2695539781260828E-2</v>
      </c>
      <c r="AA10" s="9">
        <f t="shared" si="11"/>
        <v>-0.99803269951015949</v>
      </c>
      <c r="AB10" s="9">
        <f t="shared" si="12"/>
        <v>0</v>
      </c>
      <c r="AC10" s="9">
        <f t="shared" si="13"/>
        <v>1</v>
      </c>
      <c r="AD10" s="9">
        <f t="shared" si="14"/>
        <v>0.89209977875059743</v>
      </c>
      <c r="AE10" s="9">
        <f t="shared" si="15"/>
        <v>-0.44494466268534072</v>
      </c>
      <c r="AF10" s="9">
        <f t="shared" si="16"/>
        <v>7.8627170246445471E-2</v>
      </c>
      <c r="AG10" s="9">
        <f t="shared" si="17"/>
        <v>1</v>
      </c>
      <c r="AH10" s="9">
        <f t="shared" si="18"/>
        <v>0.82940423896933657</v>
      </c>
      <c r="AI10" s="9">
        <f t="shared" si="19"/>
        <v>0.55308803682481877</v>
      </c>
      <c r="AJ10" s="9">
        <f t="shared" si="20"/>
        <v>7.8627170246445471E-2</v>
      </c>
      <c r="AK10" s="9">
        <f t="shared" si="21"/>
        <v>1</v>
      </c>
      <c r="AL10" s="9">
        <f t="shared" si="22"/>
        <v>-7.8472486975904865E-2</v>
      </c>
      <c r="AM10" s="9">
        <f t="shared" si="23"/>
        <v>-4.9295728800739895E-3</v>
      </c>
      <c r="AN10" s="9">
        <f t="shared" si="24"/>
        <v>0.86244870461902623</v>
      </c>
      <c r="AO10" s="9">
        <f t="shared" si="25"/>
        <v>0.8660254037844386</v>
      </c>
      <c r="AP10" s="9">
        <f t="shared" si="54"/>
        <v>-6.1585635506877789E-4</v>
      </c>
      <c r="AQ10" s="9">
        <f t="shared" si="55"/>
        <v>-0.82080542665351974</v>
      </c>
      <c r="AR10" s="9">
        <f t="shared" si="56"/>
        <v>0.57120755623248132</v>
      </c>
      <c r="AS10" s="9">
        <f t="shared" si="41"/>
        <v>1</v>
      </c>
      <c r="AT10" s="9">
        <v>0</v>
      </c>
      <c r="AU10" s="9">
        <f t="shared" si="42"/>
        <v>-0.8191520442889918</v>
      </c>
      <c r="AV10" s="9">
        <f t="shared" si="43"/>
        <v>0.57357643635104605</v>
      </c>
      <c r="AW10" s="9">
        <f t="shared" si="44"/>
        <v>0.99999563772734523</v>
      </c>
      <c r="AX10" s="9">
        <f t="shared" si="29"/>
        <v>2.9537309085444076E-3</v>
      </c>
      <c r="AY10" s="9">
        <f t="shared" si="30"/>
        <v>2.953735203545093E-3</v>
      </c>
      <c r="AZ10" s="17">
        <f t="shared" si="45"/>
        <v>10.154193657740938</v>
      </c>
      <c r="BA10" s="9">
        <f t="shared" si="31"/>
        <v>1.7215040177199339</v>
      </c>
      <c r="BB10" s="9">
        <f t="shared" si="32"/>
        <v>0.10814337413947805</v>
      </c>
      <c r="BC10" s="9">
        <f t="shared" si="33"/>
        <v>0.15725434049289094</v>
      </c>
      <c r="BD10" s="9">
        <f t="shared" si="48"/>
        <v>1.7320508075688772</v>
      </c>
      <c r="BE10" s="9">
        <f t="shared" si="49"/>
        <v>0.99391080804162613</v>
      </c>
      <c r="BF10" s="9">
        <f t="shared" si="50"/>
        <v>0.11018759303134738</v>
      </c>
      <c r="BG10" s="9">
        <f t="shared" si="51"/>
        <v>0.1104117903338034</v>
      </c>
      <c r="BH10" s="9">
        <f t="shared" si="46"/>
        <v>6.3261295946102738</v>
      </c>
      <c r="BI10" s="9">
        <f t="shared" si="34"/>
        <v>18.271102706465712</v>
      </c>
      <c r="BJ10">
        <f t="shared" si="47"/>
        <v>0</v>
      </c>
    </row>
    <row r="11" spans="1:62">
      <c r="A11" s="8">
        <v>35</v>
      </c>
      <c r="B11" s="9">
        <f t="shared" si="52"/>
        <v>0.6108652381980153</v>
      </c>
      <c r="C11" s="10">
        <v>35</v>
      </c>
      <c r="D11" s="9">
        <f t="shared" si="53"/>
        <v>0.6108652381980153</v>
      </c>
      <c r="E11" s="8">
        <v>-24</v>
      </c>
      <c r="F11" s="8">
        <f t="shared" si="0"/>
        <v>-6</v>
      </c>
      <c r="G11" s="9">
        <f t="shared" si="1"/>
        <v>-0.10471975511965977</v>
      </c>
      <c r="H11" s="9">
        <v>0</v>
      </c>
      <c r="I11" s="9">
        <v>0.5</v>
      </c>
      <c r="J11" s="9">
        <v>0</v>
      </c>
      <c r="K11" s="9">
        <f t="shared" si="2"/>
        <v>0.91227599008430083</v>
      </c>
      <c r="L11" s="9">
        <f t="shared" si="3"/>
        <v>0.31978833324867112</v>
      </c>
      <c r="M11" s="9">
        <f t="shared" si="35"/>
        <v>0.89125875773793006</v>
      </c>
      <c r="N11" s="9">
        <f t="shared" si="36"/>
        <v>5.2823728665513797E-2</v>
      </c>
      <c r="O11" s="9">
        <f t="shared" si="37"/>
        <v>7.5440102802339842E-2</v>
      </c>
      <c r="P11" s="9">
        <f t="shared" si="38"/>
        <v>0.99430879088917234</v>
      </c>
      <c r="Q11" s="9">
        <f t="shared" si="39"/>
        <v>-0.89125875773793006</v>
      </c>
      <c r="R11" s="9">
        <f t="shared" si="40"/>
        <v>5.0033382355385972E-2</v>
      </c>
      <c r="S11" s="9">
        <f t="shared" si="4"/>
        <v>0.83618213791352392</v>
      </c>
      <c r="T11" s="11">
        <f t="shared" si="5"/>
        <v>6.0177992766716197E-2</v>
      </c>
      <c r="U11" s="12">
        <f t="shared" si="6"/>
        <v>0.54845185042478295</v>
      </c>
      <c r="V11" s="11">
        <f t="shared" si="7"/>
        <v>0.99818766230933198</v>
      </c>
      <c r="W11" s="9">
        <f t="shared" si="8"/>
        <v>6.0177992766716197E-2</v>
      </c>
      <c r="X11" s="9">
        <f t="shared" si="9"/>
        <v>-0.49818766230933198</v>
      </c>
      <c r="Y11" s="9">
        <v>0</v>
      </c>
      <c r="Z11" s="9">
        <f t="shared" si="10"/>
        <v>6.0177992766716197E-2</v>
      </c>
      <c r="AA11" s="9">
        <f t="shared" si="11"/>
        <v>-0.99818766230933198</v>
      </c>
      <c r="AB11" s="9">
        <f t="shared" si="12"/>
        <v>0</v>
      </c>
      <c r="AC11" s="9">
        <f t="shared" si="13"/>
        <v>1</v>
      </c>
      <c r="AD11" s="9">
        <f t="shared" si="14"/>
        <v>0.89125875773793006</v>
      </c>
      <c r="AE11" s="9">
        <f t="shared" si="15"/>
        <v>-0.44717627133448623</v>
      </c>
      <c r="AF11" s="9">
        <f t="shared" si="16"/>
        <v>7.5440102802339842E-2</v>
      </c>
      <c r="AG11" s="9">
        <f t="shared" si="17"/>
        <v>1</v>
      </c>
      <c r="AH11" s="9">
        <f t="shared" si="18"/>
        <v>0.83108076497121386</v>
      </c>
      <c r="AI11" s="9">
        <f t="shared" si="19"/>
        <v>0.55101139097484575</v>
      </c>
      <c r="AJ11" s="9">
        <f t="shared" si="20"/>
        <v>7.5440102802339842E-2</v>
      </c>
      <c r="AK11" s="9">
        <f t="shared" si="21"/>
        <v>1</v>
      </c>
      <c r="AL11" s="9">
        <f t="shared" si="22"/>
        <v>-7.5303379860643296E-2</v>
      </c>
      <c r="AM11" s="9">
        <f t="shared" si="23"/>
        <v>-4.5398339607595336E-3</v>
      </c>
      <c r="AN11" s="9">
        <f t="shared" si="24"/>
        <v>0.86273332547732973</v>
      </c>
      <c r="AO11" s="9">
        <f t="shared" si="25"/>
        <v>0.86602540378443849</v>
      </c>
      <c r="AP11" s="9">
        <f t="shared" si="54"/>
        <v>-5.7918191129845142E-4</v>
      </c>
      <c r="AQ11" s="9">
        <f t="shared" si="55"/>
        <v>-0.82067423714559973</v>
      </c>
      <c r="AR11" s="9">
        <f t="shared" si="56"/>
        <v>0.57139606319417502</v>
      </c>
      <c r="AS11" s="9">
        <f t="shared" si="41"/>
        <v>1</v>
      </c>
      <c r="AT11" s="9">
        <v>0</v>
      </c>
      <c r="AU11" s="9">
        <f t="shared" si="42"/>
        <v>-0.8191520442889918</v>
      </c>
      <c r="AV11" s="9">
        <f t="shared" si="43"/>
        <v>0.57357643635104605</v>
      </c>
      <c r="AW11" s="9">
        <f t="shared" si="44"/>
        <v>0.99999629672505885</v>
      </c>
      <c r="AX11" s="9">
        <f t="shared" si="29"/>
        <v>2.7214952081607616E-3</v>
      </c>
      <c r="AY11" s="9">
        <f t="shared" si="30"/>
        <v>2.7214985676474071E-3</v>
      </c>
      <c r="AZ11" s="17">
        <f t="shared" si="45"/>
        <v>9.3558229126257118</v>
      </c>
      <c r="BA11" s="9">
        <f t="shared" si="31"/>
        <v>1.7223395227091438</v>
      </c>
      <c r="BB11" s="9">
        <f t="shared" si="32"/>
        <v>0.10383511964035952</v>
      </c>
      <c r="BC11" s="9">
        <f t="shared" si="33"/>
        <v>0.15088020560467968</v>
      </c>
      <c r="BD11" s="9">
        <f t="shared" si="48"/>
        <v>1.7320508075688772</v>
      </c>
      <c r="BE11" s="9">
        <f t="shared" si="49"/>
        <v>0.99439318707205582</v>
      </c>
      <c r="BF11" s="9">
        <f t="shared" si="50"/>
        <v>0.10574587228199225</v>
      </c>
      <c r="BG11" s="9">
        <f t="shared" si="51"/>
        <v>0.10594394902622498</v>
      </c>
      <c r="BH11" s="9">
        <f t="shared" si="46"/>
        <v>6.0701411441518189</v>
      </c>
      <c r="BI11" s="9">
        <f t="shared" si="34"/>
        <v>16.833874596436544</v>
      </c>
      <c r="BJ11">
        <f t="shared" si="47"/>
        <v>0</v>
      </c>
    </row>
    <row r="12" spans="1:62">
      <c r="A12" s="10">
        <v>35</v>
      </c>
      <c r="B12" s="9">
        <f t="shared" si="52"/>
        <v>0.6108652381980153</v>
      </c>
      <c r="C12" s="10">
        <v>35</v>
      </c>
      <c r="D12" s="9">
        <f t="shared" si="53"/>
        <v>0.6108652381980153</v>
      </c>
      <c r="E12" s="8">
        <v>-23</v>
      </c>
      <c r="F12" s="8">
        <f t="shared" si="0"/>
        <v>-5.75</v>
      </c>
      <c r="G12" s="9">
        <f t="shared" si="1"/>
        <v>-0.10035643198967394</v>
      </c>
      <c r="H12" s="9">
        <v>0</v>
      </c>
      <c r="I12" s="9">
        <v>0.5</v>
      </c>
      <c r="J12" s="9">
        <v>0</v>
      </c>
      <c r="K12" s="9">
        <f t="shared" si="2"/>
        <v>0.91227599008430083</v>
      </c>
      <c r="L12" s="9">
        <f t="shared" si="3"/>
        <v>0.31978833324867112</v>
      </c>
      <c r="M12" s="9">
        <f t="shared" si="35"/>
        <v>0.89040076844323723</v>
      </c>
      <c r="N12" s="9">
        <f t="shared" si="36"/>
        <v>5.0594246075721647E-2</v>
      </c>
      <c r="O12" s="9">
        <f t="shared" si="37"/>
        <v>7.2256071685661921E-2</v>
      </c>
      <c r="P12" s="9">
        <f t="shared" si="38"/>
        <v>0.99477906010455652</v>
      </c>
      <c r="Q12" s="9">
        <f t="shared" si="39"/>
        <v>-0.89040076844323723</v>
      </c>
      <c r="R12" s="9">
        <f t="shared" si="40"/>
        <v>4.8034468339750974E-2</v>
      </c>
      <c r="S12" s="9">
        <f t="shared" si="4"/>
        <v>0.83741224825628358</v>
      </c>
      <c r="T12" s="11">
        <f t="shared" si="5"/>
        <v>5.7661647197096197E-2</v>
      </c>
      <c r="U12" s="12">
        <f t="shared" si="6"/>
        <v>0.54657179443359172</v>
      </c>
      <c r="V12" s="11">
        <f t="shared" si="7"/>
        <v>0.99833618307788363</v>
      </c>
      <c r="W12" s="9">
        <f t="shared" si="8"/>
        <v>5.7661647197096197E-2</v>
      </c>
      <c r="X12" s="9">
        <f t="shared" si="9"/>
        <v>-0.49833618307788363</v>
      </c>
      <c r="Y12" s="9">
        <v>0</v>
      </c>
      <c r="Z12" s="9">
        <f t="shared" si="10"/>
        <v>5.7661647197096197E-2</v>
      </c>
      <c r="AA12" s="9">
        <f t="shared" si="11"/>
        <v>-0.99833618307788363</v>
      </c>
      <c r="AB12" s="9">
        <f t="shared" si="12"/>
        <v>0</v>
      </c>
      <c r="AC12" s="9">
        <f t="shared" si="13"/>
        <v>1</v>
      </c>
      <c r="AD12" s="9">
        <f t="shared" si="14"/>
        <v>0.89040076844323723</v>
      </c>
      <c r="AE12" s="9">
        <f t="shared" si="15"/>
        <v>-0.44940575392427834</v>
      </c>
      <c r="AF12" s="9">
        <f t="shared" si="16"/>
        <v>7.2256071685661921E-2</v>
      </c>
      <c r="AG12" s="9">
        <f t="shared" si="17"/>
        <v>1</v>
      </c>
      <c r="AH12" s="9">
        <f t="shared" si="18"/>
        <v>0.83273912124614102</v>
      </c>
      <c r="AI12" s="9">
        <f t="shared" si="19"/>
        <v>0.54893042915360524</v>
      </c>
      <c r="AJ12" s="9">
        <f t="shared" si="20"/>
        <v>7.2256071685661921E-2</v>
      </c>
      <c r="AK12" s="9">
        <f t="shared" si="21"/>
        <v>1</v>
      </c>
      <c r="AL12" s="9">
        <f t="shared" si="22"/>
        <v>-7.2135850810865668E-2</v>
      </c>
      <c r="AM12" s="9">
        <f t="shared" si="23"/>
        <v>-4.16640411338673E-3</v>
      </c>
      <c r="AN12" s="9">
        <f t="shared" si="24"/>
        <v>0.86300582854610919</v>
      </c>
      <c r="AO12" s="9">
        <f t="shared" si="25"/>
        <v>0.8660254037844386</v>
      </c>
      <c r="AP12" s="9">
        <f t="shared" si="54"/>
        <v>-5.4256846846593987E-4</v>
      </c>
      <c r="AQ12" s="9">
        <f t="shared" si="55"/>
        <v>-0.82054857228057954</v>
      </c>
      <c r="AR12" s="9">
        <f t="shared" si="56"/>
        <v>0.57157654443456596</v>
      </c>
      <c r="AS12" s="9">
        <f t="shared" si="41"/>
        <v>0.99999999999999989</v>
      </c>
      <c r="AT12" s="9">
        <v>0</v>
      </c>
      <c r="AU12" s="9">
        <f t="shared" si="42"/>
        <v>-0.8191520442889918</v>
      </c>
      <c r="AV12" s="9">
        <f t="shared" si="43"/>
        <v>0.57357643635104605</v>
      </c>
      <c r="AW12" s="9">
        <f t="shared" si="44"/>
        <v>0.99999687788067415</v>
      </c>
      <c r="AX12" s="9">
        <f t="shared" si="29"/>
        <v>2.49884551424272E-3</v>
      </c>
      <c r="AY12" s="9">
        <f t="shared" si="30"/>
        <v>2.4988481148105917E-3</v>
      </c>
      <c r="AZ12" s="17">
        <f t="shared" si="45"/>
        <v>8.5904070373721453</v>
      </c>
      <c r="BA12" s="9">
        <f t="shared" si="31"/>
        <v>1.7231398896893784</v>
      </c>
      <c r="BB12" s="9">
        <f t="shared" si="32"/>
        <v>9.9524675229326898E-2</v>
      </c>
      <c r="BC12" s="9">
        <f t="shared" si="33"/>
        <v>0.14451214337132384</v>
      </c>
      <c r="BD12" s="9">
        <f t="shared" si="48"/>
        <v>1.7320508075688772</v>
      </c>
      <c r="BE12" s="9">
        <f t="shared" si="49"/>
        <v>0.99485527916354466</v>
      </c>
      <c r="BF12" s="9">
        <f t="shared" si="50"/>
        <v>0.1013063350458677</v>
      </c>
      <c r="BG12" s="9">
        <f t="shared" si="51"/>
        <v>0.10148042429242232</v>
      </c>
      <c r="BH12" s="9">
        <f t="shared" si="46"/>
        <v>5.814400015152672</v>
      </c>
      <c r="BI12" s="9">
        <f t="shared" si="34"/>
        <v>15.456003636641285</v>
      </c>
      <c r="BJ12">
        <f t="shared" si="47"/>
        <v>0</v>
      </c>
    </row>
    <row r="13" spans="1:62">
      <c r="A13" s="8">
        <v>35</v>
      </c>
      <c r="B13" s="9">
        <f t="shared" si="52"/>
        <v>0.6108652381980153</v>
      </c>
      <c r="C13" s="10">
        <v>35</v>
      </c>
      <c r="D13" s="9">
        <f t="shared" si="53"/>
        <v>0.6108652381980153</v>
      </c>
      <c r="E13" s="8">
        <v>-22</v>
      </c>
      <c r="F13" s="8">
        <f t="shared" si="0"/>
        <v>-5.5</v>
      </c>
      <c r="G13" s="9">
        <f t="shared" si="1"/>
        <v>-9.599310885968812E-2</v>
      </c>
      <c r="H13" s="9">
        <v>0</v>
      </c>
      <c r="I13" s="9">
        <v>0.5</v>
      </c>
      <c r="J13" s="9">
        <v>0</v>
      </c>
      <c r="K13" s="9">
        <f t="shared" si="2"/>
        <v>0.91227599008430083</v>
      </c>
      <c r="L13" s="9">
        <f t="shared" si="3"/>
        <v>0.31978833324867112</v>
      </c>
      <c r="M13" s="9">
        <f t="shared" si="35"/>
        <v>0.88952582720139839</v>
      </c>
      <c r="N13" s="9">
        <f t="shared" si="36"/>
        <v>4.8366931991417644E-2</v>
      </c>
      <c r="O13" s="9">
        <f t="shared" si="37"/>
        <v>6.9075137515774543E-2</v>
      </c>
      <c r="P13" s="9">
        <f t="shared" si="38"/>
        <v>0.99522862537717682</v>
      </c>
      <c r="Q13" s="9">
        <f t="shared" si="39"/>
        <v>-0.88952582720139839</v>
      </c>
      <c r="R13" s="9">
        <f t="shared" si="40"/>
        <v>4.6027571881155228E-2</v>
      </c>
      <c r="S13" s="9">
        <f t="shared" si="4"/>
        <v>0.83864398505230298</v>
      </c>
      <c r="T13" s="11">
        <f t="shared" si="5"/>
        <v>5.5146451154534794E-2</v>
      </c>
      <c r="U13" s="12">
        <f t="shared" si="6"/>
        <v>0.54467996689394826</v>
      </c>
      <c r="V13" s="11">
        <f t="shared" si="7"/>
        <v>0.99847827664154043</v>
      </c>
      <c r="W13" s="9">
        <f t="shared" si="8"/>
        <v>5.5146451154534794E-2</v>
      </c>
      <c r="X13" s="9">
        <f t="shared" si="9"/>
        <v>-0.49847827664154043</v>
      </c>
      <c r="Y13" s="9">
        <v>0</v>
      </c>
      <c r="Z13" s="9">
        <f t="shared" si="10"/>
        <v>5.5146451154534794E-2</v>
      </c>
      <c r="AA13" s="9">
        <f t="shared" si="11"/>
        <v>-0.99847827664154043</v>
      </c>
      <c r="AB13" s="9">
        <f t="shared" si="12"/>
        <v>0</v>
      </c>
      <c r="AC13" s="9">
        <f t="shared" si="13"/>
        <v>1</v>
      </c>
      <c r="AD13" s="9">
        <f t="shared" si="14"/>
        <v>0.88952582720139839</v>
      </c>
      <c r="AE13" s="9">
        <f t="shared" si="15"/>
        <v>-0.45163306800858238</v>
      </c>
      <c r="AF13" s="9">
        <f t="shared" si="16"/>
        <v>6.9075137515774543E-2</v>
      </c>
      <c r="AG13" s="9">
        <f t="shared" si="17"/>
        <v>1</v>
      </c>
      <c r="AH13" s="9">
        <f t="shared" si="18"/>
        <v>0.83437937604686363</v>
      </c>
      <c r="AI13" s="9">
        <f t="shared" si="19"/>
        <v>0.54684520863295805</v>
      </c>
      <c r="AJ13" s="9">
        <f t="shared" si="20"/>
        <v>6.9075137515774543E-2</v>
      </c>
      <c r="AK13" s="9">
        <f t="shared" si="21"/>
        <v>1</v>
      </c>
      <c r="AL13" s="9">
        <f t="shared" si="22"/>
        <v>-6.8970024265527979E-2</v>
      </c>
      <c r="AM13" s="9">
        <f t="shared" si="23"/>
        <v>-3.8092486970064347E-3</v>
      </c>
      <c r="AN13" s="9">
        <f t="shared" si="24"/>
        <v>0.86326625404748492</v>
      </c>
      <c r="AO13" s="9">
        <f t="shared" si="25"/>
        <v>0.8660254037844386</v>
      </c>
      <c r="AP13" s="9">
        <f t="shared" si="54"/>
        <v>-5.0614097224033205E-4</v>
      </c>
      <c r="AQ13" s="9">
        <f t="shared" si="55"/>
        <v>-0.82042842125997018</v>
      </c>
      <c r="AR13" s="9">
        <f t="shared" si="56"/>
        <v>0.57174902659312776</v>
      </c>
      <c r="AS13" s="9">
        <f t="shared" si="41"/>
        <v>1</v>
      </c>
      <c r="AT13" s="9">
        <v>0</v>
      </c>
      <c r="AU13" s="9">
        <f t="shared" si="42"/>
        <v>-0.8191520442889918</v>
      </c>
      <c r="AV13" s="9">
        <f t="shared" si="43"/>
        <v>0.57357643635104605</v>
      </c>
      <c r="AW13" s="9">
        <f t="shared" si="44"/>
        <v>0.99999738762836043</v>
      </c>
      <c r="AX13" s="9">
        <f t="shared" si="29"/>
        <v>2.285768241661843E-3</v>
      </c>
      <c r="AY13" s="9">
        <f t="shared" si="30"/>
        <v>2.2857702320892995E-3</v>
      </c>
      <c r="AZ13" s="17">
        <f t="shared" si="45"/>
        <v>7.857899234121331</v>
      </c>
      <c r="BA13" s="9">
        <f t="shared" si="31"/>
        <v>1.723905203248262</v>
      </c>
      <c r="BB13" s="9">
        <f t="shared" si="32"/>
        <v>9.5212140624375663E-2</v>
      </c>
      <c r="BC13" s="9">
        <f t="shared" si="33"/>
        <v>0.13815027503154909</v>
      </c>
      <c r="BD13" s="9">
        <f t="shared" si="48"/>
        <v>1.7320508075688772</v>
      </c>
      <c r="BE13" s="9">
        <f t="shared" si="49"/>
        <v>0.99529713315278068</v>
      </c>
      <c r="BF13" s="9">
        <f t="shared" si="50"/>
        <v>9.6869070078410099E-2</v>
      </c>
      <c r="BG13" s="9">
        <f t="shared" si="51"/>
        <v>9.7021210427967519E-2</v>
      </c>
      <c r="BH13" s="9">
        <f t="shared" si="46"/>
        <v>5.5589058807731906</v>
      </c>
      <c r="BI13" s="9">
        <f t="shared" si="34"/>
        <v>14.137411385565741</v>
      </c>
      <c r="BJ13">
        <f t="shared" si="47"/>
        <v>0</v>
      </c>
    </row>
    <row r="14" spans="1:62">
      <c r="A14" s="10">
        <v>35</v>
      </c>
      <c r="B14" s="9">
        <f t="shared" si="52"/>
        <v>0.6108652381980153</v>
      </c>
      <c r="C14" s="10">
        <v>35</v>
      </c>
      <c r="D14" s="9">
        <f t="shared" si="53"/>
        <v>0.6108652381980153</v>
      </c>
      <c r="E14" s="8">
        <v>-21</v>
      </c>
      <c r="F14" s="8">
        <f t="shared" si="0"/>
        <v>-5.25</v>
      </c>
      <c r="G14" s="9">
        <f t="shared" si="1"/>
        <v>-9.1629785729702304E-2</v>
      </c>
      <c r="H14" s="9">
        <v>0</v>
      </c>
      <c r="I14" s="9">
        <v>0.5</v>
      </c>
      <c r="J14" s="9">
        <v>0</v>
      </c>
      <c r="K14" s="9">
        <f t="shared" si="2"/>
        <v>0.91227599008430083</v>
      </c>
      <c r="L14" s="9">
        <f t="shared" si="3"/>
        <v>0.31978833324867112</v>
      </c>
      <c r="M14" s="9">
        <f t="shared" si="35"/>
        <v>0.88863395067003337</v>
      </c>
      <c r="N14" s="9">
        <f t="shared" si="36"/>
        <v>4.6141828817451339E-2</v>
      </c>
      <c r="O14" s="9">
        <f t="shared" si="37"/>
        <v>6.5897360853079012E-2</v>
      </c>
      <c r="P14" s="9">
        <f t="shared" si="38"/>
        <v>0.99565753783259914</v>
      </c>
      <c r="Q14" s="9">
        <f t="shared" si="39"/>
        <v>-0.88863395067003337</v>
      </c>
      <c r="R14" s="9">
        <f t="shared" si="40"/>
        <v>4.4012760450832356E-2</v>
      </c>
      <c r="S14" s="9">
        <f t="shared" si="4"/>
        <v>0.83987728711943321</v>
      </c>
      <c r="T14" s="11">
        <f t="shared" si="5"/>
        <v>5.263235289640944E-2</v>
      </c>
      <c r="U14" s="12">
        <f t="shared" si="6"/>
        <v>0.54277632831664746</v>
      </c>
      <c r="V14" s="11">
        <f t="shared" si="7"/>
        <v>0.99861395715691248</v>
      </c>
      <c r="W14" s="9">
        <f t="shared" si="8"/>
        <v>5.263235289640944E-2</v>
      </c>
      <c r="X14" s="9">
        <f t="shared" si="9"/>
        <v>-0.49861395715691248</v>
      </c>
      <c r="Y14" s="9">
        <v>0</v>
      </c>
      <c r="Z14" s="9">
        <f t="shared" si="10"/>
        <v>5.263235289640944E-2</v>
      </c>
      <c r="AA14" s="9">
        <f t="shared" si="11"/>
        <v>-0.99861395715691248</v>
      </c>
      <c r="AB14" s="9">
        <f t="shared" si="12"/>
        <v>0</v>
      </c>
      <c r="AC14" s="9">
        <f t="shared" si="13"/>
        <v>1</v>
      </c>
      <c r="AD14" s="9">
        <f t="shared" si="14"/>
        <v>0.88863395067003337</v>
      </c>
      <c r="AE14" s="9">
        <f t="shared" si="15"/>
        <v>-0.45385817118254868</v>
      </c>
      <c r="AF14" s="9">
        <f t="shared" si="16"/>
        <v>6.5897360853079012E-2</v>
      </c>
      <c r="AG14" s="9">
        <f t="shared" si="17"/>
        <v>0.99999999999999989</v>
      </c>
      <c r="AH14" s="9">
        <f t="shared" si="18"/>
        <v>0.83600159777362393</v>
      </c>
      <c r="AI14" s="9">
        <f t="shared" si="19"/>
        <v>0.5447557859743638</v>
      </c>
      <c r="AJ14" s="9">
        <f t="shared" si="20"/>
        <v>6.5897360853079012E-2</v>
      </c>
      <c r="AK14" s="9">
        <f t="shared" si="21"/>
        <v>1</v>
      </c>
      <c r="AL14" s="9">
        <f t="shared" si="22"/>
        <v>-6.5806024287690251E-2</v>
      </c>
      <c r="AM14" s="9">
        <f t="shared" si="23"/>
        <v>-3.4683331513612912E-3</v>
      </c>
      <c r="AN14" s="9">
        <f t="shared" si="24"/>
        <v>0.86351464251198362</v>
      </c>
      <c r="AO14" s="9">
        <f t="shared" si="25"/>
        <v>0.86602540378443849</v>
      </c>
      <c r="AP14" s="9">
        <f t="shared" si="54"/>
        <v>-4.7002397578035232E-4</v>
      </c>
      <c r="AQ14" s="9">
        <f t="shared" si="55"/>
        <v>-0.82031377279061735</v>
      </c>
      <c r="AR14" s="9">
        <f t="shared" si="56"/>
        <v>0.57191353651359356</v>
      </c>
      <c r="AS14" s="9">
        <f t="shared" si="41"/>
        <v>1</v>
      </c>
      <c r="AT14" s="9">
        <v>0</v>
      </c>
      <c r="AU14" s="9">
        <f t="shared" si="42"/>
        <v>-0.8191520442889918</v>
      </c>
      <c r="AV14" s="9">
        <f t="shared" si="43"/>
        <v>0.57357643635104605</v>
      </c>
      <c r="AW14" s="9">
        <f t="shared" si="44"/>
        <v>0.99999783211424065</v>
      </c>
      <c r="AX14" s="9">
        <f t="shared" si="29"/>
        <v>2.0822504217838807E-3</v>
      </c>
      <c r="AY14" s="9">
        <f t="shared" si="30"/>
        <v>2.0822519264788644E-3</v>
      </c>
      <c r="AZ14" s="17">
        <f t="shared" si="45"/>
        <v>7.1582548362134348</v>
      </c>
      <c r="BA14" s="9">
        <f t="shared" si="31"/>
        <v>1.7246355484436573</v>
      </c>
      <c r="BB14" s="9">
        <f t="shared" si="32"/>
        <v>9.0897614791815129E-2</v>
      </c>
      <c r="BC14" s="9">
        <f t="shared" si="33"/>
        <v>0.13179472170615802</v>
      </c>
      <c r="BD14" s="9">
        <f t="shared" si="48"/>
        <v>1.732050807568877</v>
      </c>
      <c r="BE14" s="9">
        <f t="shared" si="49"/>
        <v>0.99571879814794362</v>
      </c>
      <c r="BF14" s="9">
        <f t="shared" si="50"/>
        <v>9.2434165841504129E-2</v>
      </c>
      <c r="BG14" s="9">
        <f t="shared" si="51"/>
        <v>9.2566301923708336E-2</v>
      </c>
      <c r="BH14" s="9">
        <f t="shared" si="46"/>
        <v>5.303658425362201</v>
      </c>
      <c r="BI14" s="9">
        <f t="shared" si="34"/>
        <v>12.87802208692824</v>
      </c>
      <c r="BJ14">
        <f t="shared" si="47"/>
        <v>0</v>
      </c>
    </row>
    <row r="15" spans="1:62">
      <c r="A15" s="8">
        <v>35</v>
      </c>
      <c r="B15" s="9">
        <f t="shared" si="52"/>
        <v>0.6108652381980153</v>
      </c>
      <c r="C15" s="10">
        <v>35</v>
      </c>
      <c r="D15" s="9">
        <f t="shared" si="53"/>
        <v>0.6108652381980153</v>
      </c>
      <c r="E15" s="8">
        <v>-20</v>
      </c>
      <c r="F15" s="8">
        <f t="shared" si="0"/>
        <v>-5</v>
      </c>
      <c r="G15" s="9">
        <f t="shared" si="1"/>
        <v>-8.7266462599716474E-2</v>
      </c>
      <c r="H15" s="9">
        <v>0</v>
      </c>
      <c r="I15" s="9">
        <v>0.5</v>
      </c>
      <c r="J15" s="9">
        <v>0</v>
      </c>
      <c r="K15" s="9">
        <f t="shared" si="2"/>
        <v>0.91227599008430083</v>
      </c>
      <c r="L15" s="9">
        <f t="shared" si="3"/>
        <v>0.31978833324867112</v>
      </c>
      <c r="M15" s="9">
        <f t="shared" si="35"/>
        <v>0.88772515582918599</v>
      </c>
      <c r="N15" s="9">
        <f t="shared" si="36"/>
        <v>4.391897891657974E-2</v>
      </c>
      <c r="O15" s="9">
        <f t="shared" si="37"/>
        <v>6.2722802197862332E-2</v>
      </c>
      <c r="P15" s="9">
        <f t="shared" si="38"/>
        <v>0.99606585008444781</v>
      </c>
      <c r="Q15" s="9">
        <f t="shared" si="39"/>
        <v>-0.88772515582918599</v>
      </c>
      <c r="R15" s="9">
        <f t="shared" si="40"/>
        <v>4.1990102207504765E-2</v>
      </c>
      <c r="S15" s="9">
        <f t="shared" si="4"/>
        <v>0.84111209288836764</v>
      </c>
      <c r="T15" s="11">
        <f t="shared" si="5"/>
        <v>5.0119300853244321E-2</v>
      </c>
      <c r="U15" s="12">
        <f t="shared" si="6"/>
        <v>0.5408608390306604</v>
      </c>
      <c r="V15" s="11">
        <f t="shared" si="7"/>
        <v>0.99874323811577415</v>
      </c>
      <c r="W15" s="9">
        <f t="shared" si="8"/>
        <v>5.0119300853244321E-2</v>
      </c>
      <c r="X15" s="9">
        <f t="shared" si="9"/>
        <v>-0.49874323811577415</v>
      </c>
      <c r="Y15" s="9">
        <v>0</v>
      </c>
      <c r="Z15" s="9">
        <f t="shared" si="10"/>
        <v>5.0119300853244321E-2</v>
      </c>
      <c r="AA15" s="9">
        <f t="shared" si="11"/>
        <v>-0.99874323811577415</v>
      </c>
      <c r="AB15" s="9">
        <f t="shared" si="12"/>
        <v>0</v>
      </c>
      <c r="AC15" s="9">
        <f t="shared" si="13"/>
        <v>1</v>
      </c>
      <c r="AD15" s="9">
        <f t="shared" si="14"/>
        <v>0.88772515582918599</v>
      </c>
      <c r="AE15" s="9">
        <f t="shared" si="15"/>
        <v>-0.45608102108342025</v>
      </c>
      <c r="AF15" s="9">
        <f t="shared" si="16"/>
        <v>6.2722802197862332E-2</v>
      </c>
      <c r="AG15" s="9">
        <f t="shared" si="17"/>
        <v>1</v>
      </c>
      <c r="AH15" s="9">
        <f t="shared" si="18"/>
        <v>0.83760585497594164</v>
      </c>
      <c r="AI15" s="9">
        <f t="shared" si="19"/>
        <v>0.54266221703235384</v>
      </c>
      <c r="AJ15" s="9">
        <f t="shared" si="20"/>
        <v>6.2722802197862332E-2</v>
      </c>
      <c r="AK15" s="9">
        <f t="shared" si="21"/>
        <v>1</v>
      </c>
      <c r="AL15" s="9">
        <f t="shared" si="22"/>
        <v>-6.2643974570788227E-2</v>
      </c>
      <c r="AM15" s="9">
        <f t="shared" si="23"/>
        <v>-3.1436229937131964E-3</v>
      </c>
      <c r="AN15" s="9">
        <f t="shared" si="24"/>
        <v>0.86375103478053661</v>
      </c>
      <c r="AO15" s="9">
        <f t="shared" si="25"/>
        <v>0.8660254037844386</v>
      </c>
      <c r="AP15" s="9">
        <f t="shared" si="54"/>
        <v>-4.3434164560571253E-4</v>
      </c>
      <c r="AQ15" s="9">
        <f t="shared" si="55"/>
        <v>-0.82020461508610731</v>
      </c>
      <c r="AR15" s="9">
        <f t="shared" si="56"/>
        <v>0.57207010124528035</v>
      </c>
      <c r="AS15" s="9">
        <f t="shared" si="41"/>
        <v>1</v>
      </c>
      <c r="AT15" s="9">
        <v>0</v>
      </c>
      <c r="AU15" s="9">
        <f t="shared" si="42"/>
        <v>-0.8191520442889918</v>
      </c>
      <c r="AV15" s="9">
        <f t="shared" si="43"/>
        <v>0.57357643635104605</v>
      </c>
      <c r="AW15" s="9">
        <f t="shared" si="44"/>
        <v>0.99999821719830051</v>
      </c>
      <c r="AX15" s="9">
        <f t="shared" si="29"/>
        <v>1.8882796987295405E-3</v>
      </c>
      <c r="AY15" s="9">
        <f t="shared" si="30"/>
        <v>1.8882808208730926E-3</v>
      </c>
      <c r="AZ15" s="17">
        <f t="shared" si="45"/>
        <v>6.4914312942916084</v>
      </c>
      <c r="BA15" s="9">
        <f t="shared" si="31"/>
        <v>1.7253310108051276</v>
      </c>
      <c r="BB15" s="9">
        <f t="shared" si="32"/>
        <v>8.6581195948933598E-2</v>
      </c>
      <c r="BC15" s="9">
        <f t="shared" si="33"/>
        <v>0.12544560439572466</v>
      </c>
      <c r="BD15" s="9">
        <f t="shared" si="48"/>
        <v>1.7320508075688772</v>
      </c>
      <c r="BE15" s="9">
        <f t="shared" si="49"/>
        <v>0.9961203235295496</v>
      </c>
      <c r="BF15" s="9">
        <f t="shared" si="50"/>
        <v>8.8001710502611602E-2</v>
      </c>
      <c r="BG15" s="9">
        <f t="shared" si="51"/>
        <v>8.8115693464243944E-2</v>
      </c>
      <c r="BH15" s="9">
        <f t="shared" si="46"/>
        <v>5.0486573443696701</v>
      </c>
      <c r="BI15" s="9">
        <f t="shared" si="34"/>
        <v>11.677762648720815</v>
      </c>
      <c r="BJ15">
        <f t="shared" si="47"/>
        <v>0</v>
      </c>
    </row>
    <row r="16" spans="1:62">
      <c r="A16" s="10">
        <v>35</v>
      </c>
      <c r="B16" s="9">
        <f t="shared" si="52"/>
        <v>0.6108652381980153</v>
      </c>
      <c r="C16" s="10">
        <v>35</v>
      </c>
      <c r="D16" s="9">
        <f t="shared" si="53"/>
        <v>0.6108652381980153</v>
      </c>
      <c r="E16" s="8">
        <v>-19</v>
      </c>
      <c r="F16" s="8">
        <f t="shared" si="0"/>
        <v>-4.75</v>
      </c>
      <c r="G16" s="9">
        <f t="shared" si="1"/>
        <v>-8.2903139469730658E-2</v>
      </c>
      <c r="H16" s="9">
        <v>0</v>
      </c>
      <c r="I16" s="9">
        <v>0.5</v>
      </c>
      <c r="J16" s="9">
        <v>0</v>
      </c>
      <c r="K16" s="9">
        <f t="shared" si="2"/>
        <v>0.91227599008430083</v>
      </c>
      <c r="L16" s="9">
        <f t="shared" si="3"/>
        <v>0.31978833324867112</v>
      </c>
      <c r="M16" s="9">
        <f t="shared" si="35"/>
        <v>0.88679945998099974</v>
      </c>
      <c r="N16" s="9">
        <f t="shared" si="36"/>
        <v>4.1698424608660786E-2</v>
      </c>
      <c r="O16" s="9">
        <f t="shared" si="37"/>
        <v>5.9551521989145262E-2</v>
      </c>
      <c r="P16" s="9">
        <f t="shared" si="38"/>
        <v>0.99645361622877637</v>
      </c>
      <c r="Q16" s="9">
        <f t="shared" si="39"/>
        <v>-0.88679945998099974</v>
      </c>
      <c r="R16" s="9">
        <f t="shared" si="40"/>
        <v>3.9959665993816618E-2</v>
      </c>
      <c r="S16" s="9">
        <f t="shared" si="4"/>
        <v>0.84234834039462658</v>
      </c>
      <c r="T16" s="11">
        <f t="shared" si="5"/>
        <v>4.7607243626656047E-2</v>
      </c>
      <c r="U16" s="12">
        <f t="shared" si="6"/>
        <v>0.53893345918992475</v>
      </c>
      <c r="V16" s="11">
        <f t="shared" si="7"/>
        <v>0.9988661323492114</v>
      </c>
      <c r="W16" s="9">
        <f t="shared" si="8"/>
        <v>4.7607243626656047E-2</v>
      </c>
      <c r="X16" s="9">
        <f t="shared" si="9"/>
        <v>-0.4988661323492114</v>
      </c>
      <c r="Y16" s="9">
        <v>0</v>
      </c>
      <c r="Z16" s="9">
        <f t="shared" si="10"/>
        <v>4.7607243626656047E-2</v>
      </c>
      <c r="AA16" s="9">
        <f t="shared" si="11"/>
        <v>-0.9988661323492114</v>
      </c>
      <c r="AB16" s="9">
        <f t="shared" si="12"/>
        <v>0</v>
      </c>
      <c r="AC16" s="9">
        <f t="shared" si="13"/>
        <v>1</v>
      </c>
      <c r="AD16" s="9">
        <f t="shared" si="14"/>
        <v>0.88679945998099974</v>
      </c>
      <c r="AE16" s="9">
        <f t="shared" si="15"/>
        <v>-0.4583015753913392</v>
      </c>
      <c r="AF16" s="9">
        <f t="shared" si="16"/>
        <v>5.9551521989145262E-2</v>
      </c>
      <c r="AG16" s="9">
        <f t="shared" si="17"/>
        <v>0.99999999999999989</v>
      </c>
      <c r="AH16" s="9">
        <f t="shared" si="18"/>
        <v>0.83919221635434371</v>
      </c>
      <c r="AI16" s="9">
        <f t="shared" si="19"/>
        <v>0.5405645569578722</v>
      </c>
      <c r="AJ16" s="9">
        <f t="shared" si="20"/>
        <v>5.9551521989145262E-2</v>
      </c>
      <c r="AK16" s="9">
        <f t="shared" si="21"/>
        <v>1</v>
      </c>
      <c r="AL16" s="9">
        <f t="shared" si="22"/>
        <v>-5.9483998444806542E-2</v>
      </c>
      <c r="AM16" s="9">
        <f t="shared" si="23"/>
        <v>-2.835083815675403E-3</v>
      </c>
      <c r="AN16" s="9">
        <f t="shared" si="24"/>
        <v>0.86397547200645475</v>
      </c>
      <c r="AO16" s="9">
        <f t="shared" si="25"/>
        <v>0.8660254037844386</v>
      </c>
      <c r="AP16" s="9">
        <f t="shared" si="54"/>
        <v>-3.9921776736848852E-4</v>
      </c>
      <c r="AQ16" s="9">
        <f t="shared" si="55"/>
        <v>-0.82010093586806532</v>
      </c>
      <c r="AR16" s="9">
        <f t="shared" si="56"/>
        <v>0.57221874804439743</v>
      </c>
      <c r="AS16" s="9">
        <f t="shared" si="41"/>
        <v>1</v>
      </c>
      <c r="AT16" s="9">
        <v>0</v>
      </c>
      <c r="AU16" s="9">
        <f t="shared" si="42"/>
        <v>-0.8191520442889918</v>
      </c>
      <c r="AV16" s="9">
        <f t="shared" si="43"/>
        <v>0.57357643635104605</v>
      </c>
      <c r="AW16" s="9">
        <f t="shared" si="44"/>
        <v>0.99999854845620373</v>
      </c>
      <c r="AX16" s="9">
        <f t="shared" si="29"/>
        <v>1.7038443255067695E-3</v>
      </c>
      <c r="AY16" s="9">
        <f t="shared" si="30"/>
        <v>1.7038451499088016E-3</v>
      </c>
      <c r="AZ16" s="17">
        <f t="shared" si="45"/>
        <v>5.857388162016564</v>
      </c>
      <c r="BA16" s="9">
        <f t="shared" si="31"/>
        <v>1.7259916763353433</v>
      </c>
      <c r="BB16" s="9">
        <f t="shared" si="32"/>
        <v>8.2262981566533E-2</v>
      </c>
      <c r="BC16" s="9">
        <f t="shared" si="33"/>
        <v>0.11910304397829052</v>
      </c>
      <c r="BD16" s="9">
        <f t="shared" si="48"/>
        <v>1.732050807568877</v>
      </c>
      <c r="BE16" s="9">
        <f t="shared" si="49"/>
        <v>0.99650175895126414</v>
      </c>
      <c r="BF16" s="9">
        <f t="shared" si="50"/>
        <v>8.3571791933861939E-2</v>
      </c>
      <c r="BG16" s="9">
        <f t="shared" si="51"/>
        <v>8.3669379926404983E-2</v>
      </c>
      <c r="BH16" s="9">
        <f t="shared" si="46"/>
        <v>4.7939023442596165</v>
      </c>
      <c r="BI16" s="9">
        <f t="shared" si="34"/>
        <v>10.536562622307954</v>
      </c>
      <c r="BJ16">
        <f t="shared" si="47"/>
        <v>-1.1102230246251565E-16</v>
      </c>
    </row>
    <row r="17" spans="1:62">
      <c r="A17" s="8">
        <v>35</v>
      </c>
      <c r="B17" s="9">
        <f t="shared" si="52"/>
        <v>0.6108652381980153</v>
      </c>
      <c r="C17" s="10">
        <v>35</v>
      </c>
      <c r="D17" s="9">
        <f t="shared" si="53"/>
        <v>0.6108652381980153</v>
      </c>
      <c r="E17" s="8">
        <v>-18</v>
      </c>
      <c r="F17" s="8">
        <f t="shared" si="0"/>
        <v>-4.5</v>
      </c>
      <c r="G17" s="9">
        <f t="shared" si="1"/>
        <v>-7.8539816339744828E-2</v>
      </c>
      <c r="H17" s="9">
        <v>0</v>
      </c>
      <c r="I17" s="9">
        <v>0.5</v>
      </c>
      <c r="J17" s="9">
        <v>0</v>
      </c>
      <c r="K17" s="9">
        <f t="shared" si="2"/>
        <v>0.91227599008430083</v>
      </c>
      <c r="L17" s="9">
        <f t="shared" si="3"/>
        <v>0.31978833324867112</v>
      </c>
      <c r="M17" s="9">
        <f t="shared" si="35"/>
        <v>0.88585688074938951</v>
      </c>
      <c r="N17" s="9">
        <f t="shared" si="36"/>
        <v>3.948020816984768E-2</v>
      </c>
      <c r="O17" s="9">
        <f t="shared" si="37"/>
        <v>5.6383580603531713E-2</v>
      </c>
      <c r="P17" s="9">
        <f t="shared" si="38"/>
        <v>0.99682089183832501</v>
      </c>
      <c r="Q17" s="9">
        <f t="shared" si="39"/>
        <v>-0.88585688074938951</v>
      </c>
      <c r="R17" s="9">
        <f t="shared" si="40"/>
        <v>3.7921521332713176E-2</v>
      </c>
      <c r="S17" s="9">
        <f t="shared" si="4"/>
        <v>0.84358596727057367</v>
      </c>
      <c r="T17" s="11">
        <f t="shared" si="5"/>
        <v>4.5096129987342901E-2</v>
      </c>
      <c r="U17" s="12">
        <f t="shared" si="6"/>
        <v>0.53699414878019913</v>
      </c>
      <c r="V17" s="11">
        <f t="shared" si="7"/>
        <v>0.99898265203163794</v>
      </c>
      <c r="W17" s="9">
        <f t="shared" si="8"/>
        <v>4.5096129987342901E-2</v>
      </c>
      <c r="X17" s="9">
        <f t="shared" si="9"/>
        <v>-0.49898265203163794</v>
      </c>
      <c r="Y17" s="9">
        <v>0</v>
      </c>
      <c r="Z17" s="9">
        <f t="shared" si="10"/>
        <v>4.5096129987342901E-2</v>
      </c>
      <c r="AA17" s="9">
        <f t="shared" si="11"/>
        <v>-0.99898265203163794</v>
      </c>
      <c r="AB17" s="9">
        <f t="shared" si="12"/>
        <v>0</v>
      </c>
      <c r="AC17" s="9">
        <f t="shared" si="13"/>
        <v>1</v>
      </c>
      <c r="AD17" s="9">
        <f t="shared" si="14"/>
        <v>0.88585688074938951</v>
      </c>
      <c r="AE17" s="9">
        <f t="shared" si="15"/>
        <v>-0.46051979183015235</v>
      </c>
      <c r="AF17" s="9">
        <f t="shared" si="16"/>
        <v>5.6383580603531713E-2</v>
      </c>
      <c r="AG17" s="9">
        <f t="shared" si="17"/>
        <v>1</v>
      </c>
      <c r="AH17" s="9">
        <f t="shared" si="18"/>
        <v>0.84076075076204659</v>
      </c>
      <c r="AI17" s="9">
        <f t="shared" si="19"/>
        <v>0.53846286020148559</v>
      </c>
      <c r="AJ17" s="9">
        <f t="shared" si="20"/>
        <v>5.6383580603531713E-2</v>
      </c>
      <c r="AK17" s="9">
        <f t="shared" si="21"/>
        <v>0.99999999999999989</v>
      </c>
      <c r="AL17" s="9">
        <f t="shared" si="22"/>
        <v>-5.6326218882355734E-2</v>
      </c>
      <c r="AM17" s="9">
        <f t="shared" si="23"/>
        <v>-2.5426812800486919E-3</v>
      </c>
      <c r="AN17" s="9">
        <f t="shared" si="24"/>
        <v>0.86418799565738302</v>
      </c>
      <c r="AO17" s="9">
        <f t="shared" si="25"/>
        <v>0.8660254037844386</v>
      </c>
      <c r="AP17" s="9">
        <f t="shared" si="54"/>
        <v>-3.6477575152506908E-4</v>
      </c>
      <c r="AQ17" s="9">
        <f t="shared" si="55"/>
        <v>-0.8200027223673505</v>
      </c>
      <c r="AR17" s="9">
        <f t="shared" si="56"/>
        <v>0.57235950437534011</v>
      </c>
      <c r="AS17" s="9">
        <f t="shared" si="41"/>
        <v>1</v>
      </c>
      <c r="AT17" s="9">
        <v>0</v>
      </c>
      <c r="AU17" s="9">
        <f t="shared" si="42"/>
        <v>-0.8191520442889918</v>
      </c>
      <c r="AV17" s="9">
        <f t="shared" si="43"/>
        <v>0.57357643635104605</v>
      </c>
      <c r="AW17" s="9">
        <f t="shared" si="44"/>
        <v>0.99999883118101218</v>
      </c>
      <c r="AX17" s="9">
        <f t="shared" si="29"/>
        <v>1.5289331605751297E-3</v>
      </c>
      <c r="AY17" s="9">
        <f t="shared" si="30"/>
        <v>1.5289337562574446E-3</v>
      </c>
      <c r="AZ17" s="17">
        <f t="shared" si="45"/>
        <v>5.2560870833181177</v>
      </c>
      <c r="BA17" s="9">
        <f t="shared" si="31"/>
        <v>1.7266176315114361</v>
      </c>
      <c r="BB17" s="9">
        <f t="shared" si="32"/>
        <v>7.7943068371333246E-2</v>
      </c>
      <c r="BC17" s="9">
        <f t="shared" si="33"/>
        <v>0.11276716120706343</v>
      </c>
      <c r="BD17" s="9">
        <f t="shared" si="48"/>
        <v>1.7320508075688772</v>
      </c>
      <c r="BE17" s="9">
        <f t="shared" si="49"/>
        <v>0.99686315434068173</v>
      </c>
      <c r="BF17" s="9">
        <f t="shared" si="50"/>
        <v>7.914449771112439E-2</v>
      </c>
      <c r="BG17" s="9">
        <f t="shared" si="51"/>
        <v>7.9227356377757574E-2</v>
      </c>
      <c r="BH17" s="9">
        <f t="shared" si="46"/>
        <v>4.5393931424243945</v>
      </c>
      <c r="BI17" s="9">
        <f t="shared" si="34"/>
        <v>9.4543541818546828</v>
      </c>
      <c r="BJ17">
        <f t="shared" si="47"/>
        <v>0</v>
      </c>
    </row>
    <row r="18" spans="1:62">
      <c r="A18" s="10">
        <v>35</v>
      </c>
      <c r="B18" s="9">
        <f t="shared" si="52"/>
        <v>0.6108652381980153</v>
      </c>
      <c r="C18" s="10">
        <v>35</v>
      </c>
      <c r="D18" s="9">
        <f t="shared" si="53"/>
        <v>0.6108652381980153</v>
      </c>
      <c r="E18" s="8">
        <v>-17</v>
      </c>
      <c r="F18" s="8">
        <f t="shared" si="0"/>
        <v>-4.25</v>
      </c>
      <c r="G18" s="9">
        <f t="shared" si="1"/>
        <v>-7.4176493209758998E-2</v>
      </c>
      <c r="H18" s="9">
        <v>0</v>
      </c>
      <c r="I18" s="9">
        <v>0.5</v>
      </c>
      <c r="J18" s="9">
        <v>0</v>
      </c>
      <c r="K18" s="9">
        <f t="shared" si="2"/>
        <v>0.91227599008430083</v>
      </c>
      <c r="L18" s="9">
        <f t="shared" si="3"/>
        <v>0.31978833324867112</v>
      </c>
      <c r="M18" s="9">
        <f t="shared" si="35"/>
        <v>0.88489743607970506</v>
      </c>
      <c r="N18" s="9">
        <f t="shared" si="36"/>
        <v>3.7264371831783882E-2</v>
      </c>
      <c r="O18" s="9">
        <f t="shared" si="37"/>
        <v>5.3219038354059139E-2</v>
      </c>
      <c r="P18" s="9">
        <f t="shared" si="38"/>
        <v>0.99716773395666913</v>
      </c>
      <c r="Q18" s="9">
        <f t="shared" si="39"/>
        <v>-0.88489743607970506</v>
      </c>
      <c r="R18" s="9">
        <f t="shared" si="40"/>
        <v>3.5875738423766436E-2</v>
      </c>
      <c r="S18" s="9">
        <f t="shared" si="4"/>
        <v>0.84482491073745525</v>
      </c>
      <c r="T18" s="11">
        <f t="shared" si="5"/>
        <v>4.2585908873117237E-2</v>
      </c>
      <c r="U18" s="12">
        <f t="shared" si="6"/>
        <v>0.53504286762599762</v>
      </c>
      <c r="V18" s="11">
        <f t="shared" si="7"/>
        <v>0.99909280868468398</v>
      </c>
      <c r="W18" s="9">
        <f t="shared" si="8"/>
        <v>4.2585908873117237E-2</v>
      </c>
      <c r="X18" s="9">
        <f t="shared" si="9"/>
        <v>-0.49909280868468398</v>
      </c>
      <c r="Y18" s="9">
        <v>0</v>
      </c>
      <c r="Z18" s="9">
        <f t="shared" si="10"/>
        <v>4.2585908873117237E-2</v>
      </c>
      <c r="AA18" s="9">
        <f t="shared" si="11"/>
        <v>-0.99909280868468398</v>
      </c>
      <c r="AB18" s="9">
        <f t="shared" si="12"/>
        <v>0</v>
      </c>
      <c r="AC18" s="9">
        <f t="shared" si="13"/>
        <v>1</v>
      </c>
      <c r="AD18" s="9">
        <f t="shared" si="14"/>
        <v>0.88489743607970506</v>
      </c>
      <c r="AE18" s="9">
        <f t="shared" si="15"/>
        <v>-0.46273562816821612</v>
      </c>
      <c r="AF18" s="9">
        <f t="shared" si="16"/>
        <v>5.3219038354059139E-2</v>
      </c>
      <c r="AG18" s="9">
        <f t="shared" si="17"/>
        <v>1</v>
      </c>
      <c r="AH18" s="9">
        <f t="shared" si="18"/>
        <v>0.84231152720658786</v>
      </c>
      <c r="AI18" s="9">
        <f t="shared" si="19"/>
        <v>0.53635718051646786</v>
      </c>
      <c r="AJ18" s="9">
        <f t="shared" si="20"/>
        <v>5.3219038354059139E-2</v>
      </c>
      <c r="AK18" s="9">
        <f t="shared" si="21"/>
        <v>1</v>
      </c>
      <c r="AL18" s="9">
        <f t="shared" si="22"/>
        <v>-5.3170758504654865E-2</v>
      </c>
      <c r="AM18" s="9">
        <f t="shared" si="23"/>
        <v>-2.2663811176608937E-3</v>
      </c>
      <c r="AN18" s="9">
        <f t="shared" si="24"/>
        <v>0.86438864751723188</v>
      </c>
      <c r="AO18" s="9">
        <f t="shared" si="25"/>
        <v>0.86602540378443882</v>
      </c>
      <c r="AP18" s="9">
        <f t="shared" si="54"/>
        <v>-3.3113863891024581E-4</v>
      </c>
      <c r="AQ18" s="9">
        <f t="shared" si="55"/>
        <v>-0.81990996132514804</v>
      </c>
      <c r="AR18" s="9">
        <f t="shared" si="56"/>
        <v>0.57249239791196871</v>
      </c>
      <c r="AS18" s="9">
        <f t="shared" si="41"/>
        <v>1</v>
      </c>
      <c r="AT18" s="9">
        <v>0</v>
      </c>
      <c r="AU18" s="9">
        <f t="shared" si="42"/>
        <v>-0.8191520442889918</v>
      </c>
      <c r="AV18" s="9">
        <f t="shared" si="43"/>
        <v>0.57357643635104605</v>
      </c>
      <c r="AW18" s="9">
        <f t="shared" si="44"/>
        <v>0.99999907038481517</v>
      </c>
      <c r="AX18" s="9">
        <f t="shared" si="29"/>
        <v>1.3635356634364697E-3</v>
      </c>
      <c r="AY18" s="9">
        <f t="shared" si="30"/>
        <v>1.3635360859577796E-3</v>
      </c>
      <c r="AZ18" s="17">
        <f t="shared" si="45"/>
        <v>4.6874917763500923</v>
      </c>
      <c r="BA18" s="9">
        <f t="shared" si="31"/>
        <v>1.727208963286293</v>
      </c>
      <c r="BB18" s="9">
        <f t="shared" si="32"/>
        <v>7.362155234825174E-2</v>
      </c>
      <c r="BC18" s="9">
        <f t="shared" si="33"/>
        <v>0.10643807670811828</v>
      </c>
      <c r="BD18" s="9">
        <f t="shared" si="48"/>
        <v>1.7320508075688776</v>
      </c>
      <c r="BE18" s="9">
        <f t="shared" si="49"/>
        <v>0.9972045599000755</v>
      </c>
      <c r="BF18" s="9">
        <f t="shared" si="50"/>
        <v>7.4719915113018814E-2</v>
      </c>
      <c r="BG18" s="9">
        <f t="shared" si="51"/>
        <v>7.4789618075087244E-2</v>
      </c>
      <c r="BH18" s="9">
        <f t="shared" si="46"/>
        <v>4.2851294670978355</v>
      </c>
      <c r="BI18" s="9">
        <f t="shared" si="34"/>
        <v>8.4310721034805169</v>
      </c>
      <c r="BJ18">
        <f t="shared" si="47"/>
        <v>0</v>
      </c>
    </row>
    <row r="19" spans="1:62">
      <c r="A19" s="8">
        <v>35</v>
      </c>
      <c r="B19" s="9">
        <f t="shared" si="52"/>
        <v>0.6108652381980153</v>
      </c>
      <c r="C19" s="10">
        <v>35</v>
      </c>
      <c r="D19" s="9">
        <f t="shared" si="53"/>
        <v>0.6108652381980153</v>
      </c>
      <c r="E19" s="8">
        <v>-16</v>
      </c>
      <c r="F19" s="8">
        <f t="shared" si="0"/>
        <v>-4</v>
      </c>
      <c r="G19" s="9">
        <f t="shared" si="1"/>
        <v>-6.9813170079773182E-2</v>
      </c>
      <c r="H19" s="9">
        <v>0</v>
      </c>
      <c r="I19" s="9">
        <v>0.5</v>
      </c>
      <c r="J19" s="9">
        <v>0</v>
      </c>
      <c r="K19" s="9">
        <f t="shared" si="2"/>
        <v>0.91227599008430083</v>
      </c>
      <c r="L19" s="9">
        <f t="shared" si="3"/>
        <v>0.31978833324867112</v>
      </c>
      <c r="M19" s="9">
        <f t="shared" si="35"/>
        <v>0.88392114423838963</v>
      </c>
      <c r="N19" s="9">
        <f t="shared" si="36"/>
        <v>3.5050957780799225E-2</v>
      </c>
      <c r="O19" s="9">
        <f t="shared" si="37"/>
        <v>5.0057955489050426E-2</v>
      </c>
      <c r="P19" s="9">
        <f t="shared" si="38"/>
        <v>0.99749420109225628</v>
      </c>
      <c r="Q19" s="9">
        <f t="shared" si="39"/>
        <v>-0.88392114423838963</v>
      </c>
      <c r="R19" s="9">
        <f t="shared" si="40"/>
        <v>3.3822388139447851E-2</v>
      </c>
      <c r="S19" s="9">
        <f t="shared" si="4"/>
        <v>0.84606510759746911</v>
      </c>
      <c r="T19" s="11">
        <f t="shared" si="5"/>
        <v>4.0076529386982418E-2</v>
      </c>
      <c r="U19" s="12">
        <f t="shared" si="6"/>
        <v>0.53307957539759776</v>
      </c>
      <c r="V19" s="11">
        <f t="shared" si="7"/>
        <v>0.99919661318095665</v>
      </c>
      <c r="W19" s="9">
        <f t="shared" si="8"/>
        <v>4.0076529386982418E-2</v>
      </c>
      <c r="X19" s="9">
        <f t="shared" si="9"/>
        <v>-0.49919661318095665</v>
      </c>
      <c r="Y19" s="9">
        <v>0</v>
      </c>
      <c r="Z19" s="9">
        <f t="shared" si="10"/>
        <v>4.0076529386982418E-2</v>
      </c>
      <c r="AA19" s="9">
        <f t="shared" si="11"/>
        <v>-0.99919661318095665</v>
      </c>
      <c r="AB19" s="9">
        <f t="shared" si="12"/>
        <v>0</v>
      </c>
      <c r="AC19" s="9">
        <f t="shared" si="13"/>
        <v>1</v>
      </c>
      <c r="AD19" s="9">
        <f t="shared" si="14"/>
        <v>0.88392114423838963</v>
      </c>
      <c r="AE19" s="9">
        <f t="shared" si="15"/>
        <v>-0.46494904221920075</v>
      </c>
      <c r="AF19" s="9">
        <f t="shared" si="16"/>
        <v>5.0057955489050426E-2</v>
      </c>
      <c r="AG19" s="9">
        <f t="shared" si="17"/>
        <v>0.99999999999999989</v>
      </c>
      <c r="AH19" s="9">
        <f t="shared" si="18"/>
        <v>0.84384461485140716</v>
      </c>
      <c r="AI19" s="9">
        <f t="shared" si="19"/>
        <v>0.5342475709617559</v>
      </c>
      <c r="AJ19" s="9">
        <f t="shared" si="20"/>
        <v>5.0057955489050426E-2</v>
      </c>
      <c r="AK19" s="9">
        <f t="shared" si="21"/>
        <v>0.99999999999999989</v>
      </c>
      <c r="AL19" s="9">
        <f t="shared" si="22"/>
        <v>-5.0017739587422262E-2</v>
      </c>
      <c r="AM19" s="9">
        <f t="shared" si="23"/>
        <v>-2.0061491242091872E-3</v>
      </c>
      <c r="AN19" s="9">
        <f t="shared" si="24"/>
        <v>0.86457746968808769</v>
      </c>
      <c r="AO19" s="9">
        <f t="shared" si="25"/>
        <v>0.8660254037844386</v>
      </c>
      <c r="AP19" s="9">
        <f t="shared" si="54"/>
        <v>-2.9842910621405427E-4</v>
      </c>
      <c r="AQ19" s="9">
        <f t="shared" si="55"/>
        <v>-0.81982263899395802</v>
      </c>
      <c r="AR19" s="9">
        <f t="shared" si="56"/>
        <v>0.57261745653887552</v>
      </c>
      <c r="AS19" s="9">
        <f t="shared" si="41"/>
        <v>1</v>
      </c>
      <c r="AT19" s="9">
        <v>0</v>
      </c>
      <c r="AU19" s="9">
        <f t="shared" si="42"/>
        <v>-0.8191520442889918</v>
      </c>
      <c r="AV19" s="9">
        <f t="shared" si="43"/>
        <v>0.57357643635104605</v>
      </c>
      <c r="AW19" s="9">
        <f t="shared" si="44"/>
        <v>0.99999927080026518</v>
      </c>
      <c r="AX19" s="9">
        <f t="shared" si="29"/>
        <v>1.2076418914346956E-3</v>
      </c>
      <c r="AY19" s="9">
        <f t="shared" si="30"/>
        <v>1.2076421849721633E-3</v>
      </c>
      <c r="AZ19" s="17">
        <f t="shared" si="45"/>
        <v>4.1515680216517232</v>
      </c>
      <c r="BA19" s="9">
        <f t="shared" si="31"/>
        <v>1.7277657590897968</v>
      </c>
      <c r="BB19" s="9">
        <f t="shared" si="32"/>
        <v>6.9298528742555154E-2</v>
      </c>
      <c r="BC19" s="9">
        <f t="shared" si="33"/>
        <v>0.10011591097810085</v>
      </c>
      <c r="BD19" s="9">
        <f t="shared" si="48"/>
        <v>1.732050807568877</v>
      </c>
      <c r="BE19" s="9">
        <f t="shared" si="49"/>
        <v>0.9975260261071125</v>
      </c>
      <c r="BF19" s="9">
        <f t="shared" si="50"/>
        <v>7.0298131119911803E-2</v>
      </c>
      <c r="BG19" s="9">
        <f t="shared" si="51"/>
        <v>7.0356160462908574E-2</v>
      </c>
      <c r="BH19" s="9">
        <f t="shared" si="46"/>
        <v>4.0311110572698494</v>
      </c>
      <c r="BI19" s="9">
        <f t="shared" si="34"/>
        <v>7.4666537447638603</v>
      </c>
      <c r="BJ19">
        <f t="shared" si="47"/>
        <v>0</v>
      </c>
    </row>
    <row r="20" spans="1:62">
      <c r="A20" s="10">
        <v>35</v>
      </c>
      <c r="B20" s="9">
        <f t="shared" si="52"/>
        <v>0.6108652381980153</v>
      </c>
      <c r="C20" s="10">
        <v>35</v>
      </c>
      <c r="D20" s="9">
        <f t="shared" si="53"/>
        <v>0.6108652381980153</v>
      </c>
      <c r="E20" s="8">
        <v>-15</v>
      </c>
      <c r="F20" s="8">
        <f t="shared" si="0"/>
        <v>-3.75</v>
      </c>
      <c r="G20" s="9">
        <f t="shared" si="1"/>
        <v>-6.5449846949787352E-2</v>
      </c>
      <c r="H20" s="9">
        <v>0</v>
      </c>
      <c r="I20" s="9">
        <v>0.5</v>
      </c>
      <c r="J20" s="9">
        <v>0</v>
      </c>
      <c r="K20" s="9">
        <f t="shared" si="2"/>
        <v>0.91227599008430083</v>
      </c>
      <c r="L20" s="9">
        <f t="shared" si="3"/>
        <v>0.31978833324867112</v>
      </c>
      <c r="M20" s="9">
        <f t="shared" si="35"/>
        <v>0.88292802381263291</v>
      </c>
      <c r="N20" s="9">
        <f t="shared" si="36"/>
        <v>3.2840008157106665E-2</v>
      </c>
      <c r="O20" s="9">
        <f t="shared" si="37"/>
        <v>4.6900392190966672E-2</v>
      </c>
      <c r="P20" s="9">
        <f t="shared" si="38"/>
        <v>0.99780035321233351</v>
      </c>
      <c r="Q20" s="9">
        <f t="shared" si="39"/>
        <v>-0.88292802381263291</v>
      </c>
      <c r="R20" s="9">
        <f t="shared" si="40"/>
        <v>3.1761542021347837E-2</v>
      </c>
      <c r="S20" s="9">
        <f t="shared" si="4"/>
        <v>0.84730649422586146</v>
      </c>
      <c r="T20" s="11">
        <f t="shared" si="5"/>
        <v>3.7567940795253878E-2</v>
      </c>
      <c r="U20" s="12">
        <f t="shared" si="6"/>
        <v>0.53110423161812614</v>
      </c>
      <c r="V20" s="11">
        <f t="shared" si="7"/>
        <v>0.99929407574767715</v>
      </c>
      <c r="W20" s="9">
        <f t="shared" si="8"/>
        <v>3.7567940795253878E-2</v>
      </c>
      <c r="X20" s="9">
        <f t="shared" si="9"/>
        <v>-0.49929407574767715</v>
      </c>
      <c r="Y20" s="9">
        <v>0</v>
      </c>
      <c r="Z20" s="9">
        <f t="shared" si="10"/>
        <v>3.7567940795253878E-2</v>
      </c>
      <c r="AA20" s="9">
        <f t="shared" si="11"/>
        <v>-0.99929407574767715</v>
      </c>
      <c r="AB20" s="9">
        <f t="shared" si="12"/>
        <v>0</v>
      </c>
      <c r="AC20" s="9">
        <f t="shared" si="13"/>
        <v>1</v>
      </c>
      <c r="AD20" s="9">
        <f t="shared" si="14"/>
        <v>0.88292802381263291</v>
      </c>
      <c r="AE20" s="9">
        <f t="shared" si="15"/>
        <v>-0.46715999184289336</v>
      </c>
      <c r="AF20" s="9">
        <f t="shared" si="16"/>
        <v>4.6900392190966672E-2</v>
      </c>
      <c r="AG20" s="9">
        <f t="shared" si="17"/>
        <v>1</v>
      </c>
      <c r="AH20" s="9">
        <f t="shared" si="18"/>
        <v>0.84536008301737908</v>
      </c>
      <c r="AI20" s="9">
        <f t="shared" si="19"/>
        <v>0.53213408390478378</v>
      </c>
      <c r="AJ20" s="9">
        <f t="shared" si="20"/>
        <v>4.6900392190966672E-2</v>
      </c>
      <c r="AK20" s="9">
        <f t="shared" si="21"/>
        <v>1</v>
      </c>
      <c r="AL20" s="9">
        <f t="shared" si="22"/>
        <v>-4.6867284066675619E-2</v>
      </c>
      <c r="AM20" s="9">
        <f t="shared" si="23"/>
        <v>-1.7619511571044233E-3</v>
      </c>
      <c r="AN20" s="9">
        <f t="shared" si="24"/>
        <v>0.8647545045921029</v>
      </c>
      <c r="AO20" s="9">
        <f t="shared" si="25"/>
        <v>0.86602540378443849</v>
      </c>
      <c r="AP20" s="9">
        <f t="shared" si="54"/>
        <v>-2.6676947136226176E-4</v>
      </c>
      <c r="AQ20" s="9">
        <f t="shared" si="55"/>
        <v>-0.81974074113848472</v>
      </c>
      <c r="AR20" s="9">
        <f t="shared" si="56"/>
        <v>0.57273470835263418</v>
      </c>
      <c r="AS20" s="9">
        <f t="shared" si="41"/>
        <v>1</v>
      </c>
      <c r="AT20" s="9">
        <v>0</v>
      </c>
      <c r="AU20" s="9">
        <f t="shared" si="42"/>
        <v>-0.8191520442889918</v>
      </c>
      <c r="AV20" s="9">
        <f t="shared" si="43"/>
        <v>0.57357643635104605</v>
      </c>
      <c r="AW20" s="9">
        <f t="shared" si="44"/>
        <v>0.99999943688202264</v>
      </c>
      <c r="AX20" s="9">
        <f t="shared" si="29"/>
        <v>1.0612424970940775E-3</v>
      </c>
      <c r="AY20" s="9">
        <f t="shared" si="30"/>
        <v>1.0612426962956986E-3</v>
      </c>
      <c r="AZ20" s="17">
        <f t="shared" si="45"/>
        <v>3.6482836522096402</v>
      </c>
      <c r="BA20" s="9">
        <f t="shared" si="31"/>
        <v>1.728288106830012</v>
      </c>
      <c r="BB20" s="9">
        <f t="shared" si="32"/>
        <v>6.4974092061890421E-2</v>
      </c>
      <c r="BC20" s="9">
        <f t="shared" si="33"/>
        <v>9.3800784381933344E-2</v>
      </c>
      <c r="BD20" s="9">
        <f t="shared" si="48"/>
        <v>1.7320508075688772</v>
      </c>
      <c r="BE20" s="9">
        <f t="shared" si="49"/>
        <v>0.99782760371553614</v>
      </c>
      <c r="BF20" s="9">
        <f t="shared" si="50"/>
        <v>6.5879232412885499E-2</v>
      </c>
      <c r="BG20" s="9">
        <f t="shared" si="51"/>
        <v>6.5926979171987393E-2</v>
      </c>
      <c r="BH20" s="9">
        <f t="shared" si="46"/>
        <v>3.7773376626017603</v>
      </c>
      <c r="BI20" s="9">
        <f t="shared" si="34"/>
        <v>6.5610390244224703</v>
      </c>
      <c r="BJ20">
        <f t="shared" si="47"/>
        <v>0</v>
      </c>
    </row>
    <row r="21" spans="1:62">
      <c r="A21" s="8">
        <v>35</v>
      </c>
      <c r="B21" s="9">
        <f t="shared" si="52"/>
        <v>0.6108652381980153</v>
      </c>
      <c r="C21" s="10">
        <v>35</v>
      </c>
      <c r="D21" s="9">
        <f t="shared" si="53"/>
        <v>0.6108652381980153</v>
      </c>
      <c r="E21" s="8">
        <v>-14</v>
      </c>
      <c r="F21" s="8">
        <f t="shared" si="0"/>
        <v>-3.5</v>
      </c>
      <c r="G21" s="9">
        <f t="shared" si="1"/>
        <v>-6.1086523819801536E-2</v>
      </c>
      <c r="H21" s="9">
        <v>0</v>
      </c>
      <c r="I21" s="9">
        <v>0.5</v>
      </c>
      <c r="J21" s="9">
        <v>0</v>
      </c>
      <c r="K21" s="9">
        <f t="shared" si="2"/>
        <v>0.91227599008430083</v>
      </c>
      <c r="L21" s="9">
        <f t="shared" si="3"/>
        <v>0.31978833324867112</v>
      </c>
      <c r="M21" s="9">
        <f t="shared" si="35"/>
        <v>0.88191809371001617</v>
      </c>
      <c r="N21" s="9">
        <f t="shared" si="36"/>
        <v>3.0631565054000082E-2</v>
      </c>
      <c r="O21" s="9">
        <f t="shared" si="37"/>
        <v>4.3746408575261631E-2</v>
      </c>
      <c r="P21" s="9">
        <f t="shared" si="38"/>
        <v>0.99808625173676624</v>
      </c>
      <c r="Q21" s="9">
        <f t="shared" si="39"/>
        <v>-0.88191809371001617</v>
      </c>
      <c r="R21" s="9">
        <f t="shared" si="40"/>
        <v>2.9693272276342643E-2</v>
      </c>
      <c r="S21" s="9">
        <f t="shared" si="4"/>
        <v>0.84854900656304999</v>
      </c>
      <c r="T21" s="11">
        <f t="shared" si="5"/>
        <v>3.5060092525724978E-2</v>
      </c>
      <c r="U21" s="12">
        <f t="shared" si="6"/>
        <v>0.52911679567072989</v>
      </c>
      <c r="V21" s="11">
        <f t="shared" si="7"/>
        <v>0.9993852059701942</v>
      </c>
      <c r="W21" s="9">
        <f t="shared" si="8"/>
        <v>3.5060092525724978E-2</v>
      </c>
      <c r="X21" s="9">
        <f t="shared" si="9"/>
        <v>-0.4993852059701942</v>
      </c>
      <c r="Y21" s="9">
        <v>0</v>
      </c>
      <c r="Z21" s="9">
        <f t="shared" si="10"/>
        <v>3.5060092525724978E-2</v>
      </c>
      <c r="AA21" s="9">
        <f t="shared" si="11"/>
        <v>-0.9993852059701942</v>
      </c>
      <c r="AB21" s="9">
        <f t="shared" si="12"/>
        <v>0</v>
      </c>
      <c r="AC21" s="9">
        <f t="shared" si="13"/>
        <v>1</v>
      </c>
      <c r="AD21" s="9">
        <f t="shared" si="14"/>
        <v>0.88191809371001617</v>
      </c>
      <c r="AE21" s="9">
        <f t="shared" si="15"/>
        <v>-0.46936843494599989</v>
      </c>
      <c r="AF21" s="9">
        <f t="shared" si="16"/>
        <v>4.3746408575261631E-2</v>
      </c>
      <c r="AG21" s="9">
        <f t="shared" si="17"/>
        <v>1</v>
      </c>
      <c r="AH21" s="9">
        <f t="shared" si="18"/>
        <v>0.84685800118429122</v>
      </c>
      <c r="AI21" s="9">
        <f t="shared" si="19"/>
        <v>0.53001677102419431</v>
      </c>
      <c r="AJ21" s="9">
        <f t="shared" si="20"/>
        <v>4.3746408575261631E-2</v>
      </c>
      <c r="AK21" s="9">
        <f t="shared" si="21"/>
        <v>1</v>
      </c>
      <c r="AL21" s="9">
        <f t="shared" si="22"/>
        <v>-4.3719513544444116E-2</v>
      </c>
      <c r="AM21" s="9">
        <f t="shared" si="23"/>
        <v>-1.5337531323168414E-3</v>
      </c>
      <c r="AN21" s="9">
        <f t="shared" si="24"/>
        <v>0.86491979497336402</v>
      </c>
      <c r="AO21" s="9">
        <f t="shared" si="25"/>
        <v>0.86602540378443849</v>
      </c>
      <c r="AP21" s="9">
        <f t="shared" si="54"/>
        <v>-2.362816988020662E-4</v>
      </c>
      <c r="AQ21" s="9">
        <f t="shared" si="55"/>
        <v>-0.81966425303642587</v>
      </c>
      <c r="AR21" s="9">
        <f t="shared" si="56"/>
        <v>0.57284418166303885</v>
      </c>
      <c r="AS21" s="9">
        <f t="shared" si="41"/>
        <v>0.99999999999999989</v>
      </c>
      <c r="AT21" s="9">
        <v>0</v>
      </c>
      <c r="AU21" s="9">
        <f t="shared" si="42"/>
        <v>-0.8191520442889918</v>
      </c>
      <c r="AV21" s="9">
        <f t="shared" si="43"/>
        <v>0.57357643635104605</v>
      </c>
      <c r="AW21" s="9">
        <f t="shared" si="44"/>
        <v>0.99999957280811491</v>
      </c>
      <c r="AX21" s="9">
        <f t="shared" si="29"/>
        <v>9.2432872272596596E-4</v>
      </c>
      <c r="AY21" s="9">
        <f t="shared" si="30"/>
        <v>9.2432885434789828E-4</v>
      </c>
      <c r="AZ21" s="17">
        <f t="shared" si="45"/>
        <v>3.1776085341778297</v>
      </c>
      <c r="BA21" s="9">
        <f t="shared" si="31"/>
        <v>1.7287760948943074</v>
      </c>
      <c r="BB21" s="9">
        <f t="shared" si="32"/>
        <v>6.064833607819442E-2</v>
      </c>
      <c r="BC21" s="9">
        <f t="shared" si="33"/>
        <v>8.7492817150523261E-2</v>
      </c>
      <c r="BD21" s="9">
        <f t="shared" si="48"/>
        <v>1.7320508075688772</v>
      </c>
      <c r="BE21" s="9">
        <f t="shared" si="49"/>
        <v>0.99810934375581839</v>
      </c>
      <c r="BF21" s="9">
        <f t="shared" si="50"/>
        <v>6.1463305372633545E-2</v>
      </c>
      <c r="BG21" s="9">
        <f t="shared" si="51"/>
        <v>6.1502070017828966E-2</v>
      </c>
      <c r="BH21" s="9">
        <f t="shared" si="46"/>
        <v>3.5238090433396794</v>
      </c>
      <c r="BI21" s="9">
        <f t="shared" si="34"/>
        <v>5.7141704015230488</v>
      </c>
      <c r="BJ21">
        <f t="shared" si="47"/>
        <v>0</v>
      </c>
    </row>
    <row r="22" spans="1:62">
      <c r="A22" s="10">
        <v>35</v>
      </c>
      <c r="B22" s="9">
        <f t="shared" si="52"/>
        <v>0.6108652381980153</v>
      </c>
      <c r="C22" s="10">
        <v>35</v>
      </c>
      <c r="D22" s="9">
        <f t="shared" si="53"/>
        <v>0.6108652381980153</v>
      </c>
      <c r="E22" s="8">
        <v>-13</v>
      </c>
      <c r="F22" s="8">
        <f t="shared" si="0"/>
        <v>-3.25</v>
      </c>
      <c r="G22" s="9">
        <f t="shared" si="1"/>
        <v>-5.6723200689815706E-2</v>
      </c>
      <c r="H22" s="9">
        <v>0</v>
      </c>
      <c r="I22" s="9">
        <v>0.5</v>
      </c>
      <c r="J22" s="9">
        <v>0</v>
      </c>
      <c r="K22" s="9">
        <f t="shared" si="2"/>
        <v>0.91227599008430083</v>
      </c>
      <c r="L22" s="9">
        <f t="shared" si="3"/>
        <v>0.31978833324867112</v>
      </c>
      <c r="M22" s="9">
        <f t="shared" si="35"/>
        <v>0.88089137315815269</v>
      </c>
      <c r="N22" s="9">
        <f t="shared" si="36"/>
        <v>2.8425670517052609E-2</v>
      </c>
      <c r="O22" s="9">
        <f t="shared" si="37"/>
        <v>4.0596064689236794E-2</v>
      </c>
      <c r="P22" s="9">
        <f t="shared" si="38"/>
        <v>0.99835195953174727</v>
      </c>
      <c r="Q22" s="9">
        <f t="shared" si="39"/>
        <v>-0.88089137315815269</v>
      </c>
      <c r="R22" s="9">
        <f t="shared" si="40"/>
        <v>2.7617651772708578E-2</v>
      </c>
      <c r="S22" s="9">
        <f t="shared" si="4"/>
        <v>0.84979258010677761</v>
      </c>
      <c r="T22" s="11">
        <f t="shared" si="5"/>
        <v>3.2552934165877755E-2</v>
      </c>
      <c r="U22" s="12">
        <f t="shared" si="6"/>
        <v>0.52711722680582729</v>
      </c>
      <c r="V22" s="11">
        <f t="shared" si="7"/>
        <v>0.9994700127953775</v>
      </c>
      <c r="W22" s="9">
        <f t="shared" si="8"/>
        <v>3.2552934165877755E-2</v>
      </c>
      <c r="X22" s="9">
        <f t="shared" si="9"/>
        <v>-0.4994700127953775</v>
      </c>
      <c r="Y22" s="9">
        <v>0</v>
      </c>
      <c r="Z22" s="9">
        <f t="shared" si="10"/>
        <v>3.2552934165877755E-2</v>
      </c>
      <c r="AA22" s="9">
        <f t="shared" si="11"/>
        <v>-0.9994700127953775</v>
      </c>
      <c r="AB22" s="9">
        <f t="shared" si="12"/>
        <v>0</v>
      </c>
      <c r="AC22" s="9">
        <f t="shared" si="13"/>
        <v>1</v>
      </c>
      <c r="AD22" s="9">
        <f t="shared" si="14"/>
        <v>0.88089137315815269</v>
      </c>
      <c r="AE22" s="9">
        <f t="shared" si="15"/>
        <v>-0.47157432948294742</v>
      </c>
      <c r="AF22" s="9">
        <f t="shared" si="16"/>
        <v>4.0596064689236794E-2</v>
      </c>
      <c r="AG22" s="9">
        <f t="shared" si="17"/>
        <v>1</v>
      </c>
      <c r="AH22" s="9">
        <f t="shared" si="18"/>
        <v>0.8483384389922749</v>
      </c>
      <c r="AI22" s="9">
        <f t="shared" si="19"/>
        <v>0.52789568331243009</v>
      </c>
      <c r="AJ22" s="9">
        <f t="shared" si="20"/>
        <v>4.0596064689236794E-2</v>
      </c>
      <c r="AK22" s="9">
        <f t="shared" si="21"/>
        <v>1</v>
      </c>
      <c r="AL22" s="9">
        <f t="shared" si="22"/>
        <v>-4.0574549294393469E-2</v>
      </c>
      <c r="AM22" s="9">
        <f t="shared" si="23"/>
        <v>-1.32152102122244E-3</v>
      </c>
      <c r="AN22" s="9">
        <f t="shared" si="24"/>
        <v>0.8650733838997402</v>
      </c>
      <c r="AO22" s="9">
        <f t="shared" si="25"/>
        <v>0.8660254037844386</v>
      </c>
      <c r="AP22" s="9">
        <f t="shared" si="54"/>
        <v>-2.0708740469330134E-4</v>
      </c>
      <c r="AQ22" s="9">
        <f t="shared" si="55"/>
        <v>-0.81959315947916345</v>
      </c>
      <c r="AR22" s="9">
        <f t="shared" si="56"/>
        <v>0.57294590499432785</v>
      </c>
      <c r="AS22" s="9">
        <f t="shared" si="41"/>
        <v>1</v>
      </c>
      <c r="AT22" s="9">
        <v>0</v>
      </c>
      <c r="AU22" s="9">
        <f t="shared" si="42"/>
        <v>-0.8191520442889918</v>
      </c>
      <c r="AV22" s="9">
        <f t="shared" si="43"/>
        <v>0.57357643635104605</v>
      </c>
      <c r="AW22" s="9">
        <f t="shared" si="44"/>
        <v>0.99999968248120197</v>
      </c>
      <c r="AX22" s="9">
        <f t="shared" si="29"/>
        <v>7.9689239879404694E-4</v>
      </c>
      <c r="AY22" s="9">
        <f t="shared" si="30"/>
        <v>7.968924831368298E-4</v>
      </c>
      <c r="AZ22" s="17">
        <f t="shared" si="45"/>
        <v>2.7395145605664282</v>
      </c>
      <c r="BA22" s="9">
        <f t="shared" si="31"/>
        <v>1.7292298121504275</v>
      </c>
      <c r="BB22" s="9">
        <f t="shared" si="32"/>
        <v>5.6321353829482668E-2</v>
      </c>
      <c r="BC22" s="9">
        <f t="shared" si="33"/>
        <v>8.1192129378473588E-2</v>
      </c>
      <c r="BD22" s="9">
        <f t="shared" si="48"/>
        <v>1.7320508075688772</v>
      </c>
      <c r="BE22" s="9">
        <f t="shared" si="49"/>
        <v>0.99837129753577536</v>
      </c>
      <c r="BF22" s="9">
        <f t="shared" si="50"/>
        <v>5.7050436078371299E-2</v>
      </c>
      <c r="BG22" s="9">
        <f t="shared" si="51"/>
        <v>5.7081428999218559E-2</v>
      </c>
      <c r="BH22" s="9">
        <f t="shared" si="46"/>
        <v>3.2705249702308898</v>
      </c>
      <c r="BI22" s="9">
        <f t="shared" si="34"/>
        <v>4.9259928554135612</v>
      </c>
      <c r="BJ22">
        <f t="shared" si="47"/>
        <v>0</v>
      </c>
    </row>
    <row r="23" spans="1:62">
      <c r="A23" s="8">
        <v>35</v>
      </c>
      <c r="B23" s="9">
        <f t="shared" si="52"/>
        <v>0.6108652381980153</v>
      </c>
      <c r="C23" s="10">
        <v>35</v>
      </c>
      <c r="D23" s="9">
        <f t="shared" si="53"/>
        <v>0.6108652381980153</v>
      </c>
      <c r="E23" s="8">
        <v>-12</v>
      </c>
      <c r="F23" s="8">
        <f t="shared" si="0"/>
        <v>-3</v>
      </c>
      <c r="G23" s="9">
        <f t="shared" si="1"/>
        <v>-5.2359877559829883E-2</v>
      </c>
      <c r="H23" s="9">
        <v>0</v>
      </c>
      <c r="I23" s="9">
        <v>0.5</v>
      </c>
      <c r="J23" s="9">
        <v>0</v>
      </c>
      <c r="K23" s="9">
        <f t="shared" si="2"/>
        <v>0.91227599008430083</v>
      </c>
      <c r="L23" s="9">
        <f t="shared" si="3"/>
        <v>0.31978833324867112</v>
      </c>
      <c r="M23" s="9">
        <f t="shared" si="35"/>
        <v>0.87984788170432193</v>
      </c>
      <c r="N23" s="9">
        <f t="shared" si="36"/>
        <v>2.6222366543316666E-2</v>
      </c>
      <c r="O23" s="9">
        <f t="shared" si="37"/>
        <v>3.7449420510898834E-2</v>
      </c>
      <c r="P23" s="9">
        <f t="shared" si="38"/>
        <v>0.99859754090339792</v>
      </c>
      <c r="Q23" s="9">
        <f t="shared" si="39"/>
        <v>-0.87984788170432193</v>
      </c>
      <c r="R23" s="9">
        <f t="shared" si="40"/>
        <v>2.5534754036184614E-2</v>
      </c>
      <c r="S23" s="9">
        <f t="shared" si="4"/>
        <v>0.85103714990429469</v>
      </c>
      <c r="T23" s="11">
        <f t="shared" si="5"/>
        <v>3.0046415461140619E-2</v>
      </c>
      <c r="U23" s="12">
        <f t="shared" si="6"/>
        <v>0.52510548414844704</v>
      </c>
      <c r="V23" s="11">
        <f t="shared" si="7"/>
        <v>0.99954850453489075</v>
      </c>
      <c r="W23" s="9">
        <f t="shared" si="8"/>
        <v>3.0046415461140619E-2</v>
      </c>
      <c r="X23" s="9">
        <f t="shared" si="9"/>
        <v>-0.49954850453489075</v>
      </c>
      <c r="Y23" s="9">
        <v>0</v>
      </c>
      <c r="Z23" s="9">
        <f t="shared" si="10"/>
        <v>3.0046415461140619E-2</v>
      </c>
      <c r="AA23" s="9">
        <f t="shared" si="11"/>
        <v>-0.99954850453489075</v>
      </c>
      <c r="AB23" s="9">
        <f t="shared" si="12"/>
        <v>0</v>
      </c>
      <c r="AC23" s="9">
        <f t="shared" si="13"/>
        <v>1</v>
      </c>
      <c r="AD23" s="9">
        <f t="shared" si="14"/>
        <v>0.87984788170432193</v>
      </c>
      <c r="AE23" s="9">
        <f t="shared" si="15"/>
        <v>-0.47377763345668333</v>
      </c>
      <c r="AF23" s="9">
        <f t="shared" si="16"/>
        <v>3.7449420510898834E-2</v>
      </c>
      <c r="AG23" s="9">
        <f t="shared" si="17"/>
        <v>1</v>
      </c>
      <c r="AH23" s="9">
        <f t="shared" si="18"/>
        <v>0.84980146624318131</v>
      </c>
      <c r="AI23" s="9">
        <f t="shared" si="19"/>
        <v>0.52577087107820741</v>
      </c>
      <c r="AJ23" s="9">
        <f t="shared" si="20"/>
        <v>3.7449420510898834E-2</v>
      </c>
      <c r="AK23" s="9">
        <f t="shared" si="21"/>
        <v>1</v>
      </c>
      <c r="AL23" s="9">
        <f t="shared" si="22"/>
        <v>-3.7432512267367192E-2</v>
      </c>
      <c r="AM23" s="9">
        <f t="shared" si="23"/>
        <v>-1.1252208474494274E-3</v>
      </c>
      <c r="AN23" s="9">
        <f t="shared" si="24"/>
        <v>0.86521531476471092</v>
      </c>
      <c r="AO23" s="9">
        <f t="shared" si="25"/>
        <v>0.8660254037844386</v>
      </c>
      <c r="AP23" s="9">
        <f t="shared" si="54"/>
        <v>-1.7930786200564056E-4</v>
      </c>
      <c r="AQ23" s="9">
        <f t="shared" si="55"/>
        <v>-0.81952744477235639</v>
      </c>
      <c r="AR23" s="9">
        <f t="shared" si="56"/>
        <v>0.57303990708639396</v>
      </c>
      <c r="AS23" s="9">
        <f t="shared" si="41"/>
        <v>1</v>
      </c>
      <c r="AT23" s="9">
        <v>0</v>
      </c>
      <c r="AU23" s="9">
        <f t="shared" si="42"/>
        <v>-0.8191520442889918</v>
      </c>
      <c r="AV23" s="9">
        <f t="shared" si="43"/>
        <v>0.57357643635104605</v>
      </c>
      <c r="AW23" s="9">
        <f t="shared" si="44"/>
        <v>0.999999769529758</v>
      </c>
      <c r="AX23" s="9">
        <f t="shared" si="29"/>
        <v>6.7892593921226247E-4</v>
      </c>
      <c r="AY23" s="9">
        <f t="shared" si="30"/>
        <v>6.7892599136967573E-4</v>
      </c>
      <c r="AZ23" s="17">
        <f t="shared" si="45"/>
        <v>2.3339756344330667</v>
      </c>
      <c r="BA23" s="9">
        <f t="shared" si="31"/>
        <v>1.7296493479475032</v>
      </c>
      <c r="BB23" s="9">
        <f t="shared" si="32"/>
        <v>5.199323762152408E-2</v>
      </c>
      <c r="BC23" s="9">
        <f t="shared" si="33"/>
        <v>7.4898841021797669E-2</v>
      </c>
      <c r="BD23" s="9">
        <f t="shared" si="48"/>
        <v>1.7320508075688772</v>
      </c>
      <c r="BE23" s="9">
        <f t="shared" si="49"/>
        <v>0.99861351664115172</v>
      </c>
      <c r="BF23" s="9">
        <f t="shared" si="50"/>
        <v>5.2640710306683242E-2</v>
      </c>
      <c r="BG23" s="9">
        <f t="shared" si="51"/>
        <v>5.2665052296736597E-2</v>
      </c>
      <c r="BH23" s="9">
        <f t="shared" si="46"/>
        <v>3.01748522443877</v>
      </c>
      <c r="BI23" s="9">
        <f t="shared" si="34"/>
        <v>4.1964538653047967</v>
      </c>
      <c r="BJ23">
        <f t="shared" si="47"/>
        <v>0</v>
      </c>
    </row>
    <row r="24" spans="1:62">
      <c r="A24" s="10">
        <v>35</v>
      </c>
      <c r="B24" s="9">
        <f t="shared" si="52"/>
        <v>0.6108652381980153</v>
      </c>
      <c r="C24" s="10">
        <v>35</v>
      </c>
      <c r="D24" s="9">
        <f t="shared" si="53"/>
        <v>0.6108652381980153</v>
      </c>
      <c r="E24" s="8">
        <v>-11</v>
      </c>
      <c r="F24" s="8">
        <f t="shared" si="0"/>
        <v>-2.75</v>
      </c>
      <c r="G24" s="9">
        <f t="shared" si="1"/>
        <v>-4.799655442984406E-2</v>
      </c>
      <c r="H24" s="9">
        <v>0</v>
      </c>
      <c r="I24" s="9">
        <v>0.5</v>
      </c>
      <c r="J24" s="9">
        <v>0</v>
      </c>
      <c r="K24" s="9">
        <f t="shared" si="2"/>
        <v>0.91227599008430083</v>
      </c>
      <c r="L24" s="9">
        <f t="shared" si="3"/>
        <v>0.31978833324867112</v>
      </c>
      <c r="M24" s="9">
        <f t="shared" si="35"/>
        <v>0.87878763921509695</v>
      </c>
      <c r="N24" s="9">
        <f t="shared" si="36"/>
        <v>2.4021695080523875E-2</v>
      </c>
      <c r="O24" s="9">
        <f t="shared" si="37"/>
        <v>3.4306535947817018E-2</v>
      </c>
      <c r="P24" s="9">
        <f t="shared" si="38"/>
        <v>0.99882306159126111</v>
      </c>
      <c r="Q24" s="9">
        <f t="shared" si="39"/>
        <v>-0.87878763921509695</v>
      </c>
      <c r="R24" s="9">
        <f t="shared" si="40"/>
        <v>2.344465324598221E-2</v>
      </c>
      <c r="S24" s="9">
        <f t="shared" si="4"/>
        <v>0.85228265054457186</v>
      </c>
      <c r="T24" s="11">
        <f t="shared" si="5"/>
        <v>2.7540486313190209E-2</v>
      </c>
      <c r="U24" s="12">
        <f t="shared" si="6"/>
        <v>0.52308152670565533</v>
      </c>
      <c r="V24" s="11">
        <f t="shared" si="7"/>
        <v>0.99962068886834921</v>
      </c>
      <c r="W24" s="9">
        <f t="shared" si="8"/>
        <v>2.7540486313190209E-2</v>
      </c>
      <c r="X24" s="9">
        <f t="shared" si="9"/>
        <v>-0.49962068886834921</v>
      </c>
      <c r="Y24" s="9">
        <v>0</v>
      </c>
      <c r="Z24" s="9">
        <f t="shared" si="10"/>
        <v>2.7540486313190209E-2</v>
      </c>
      <c r="AA24" s="9">
        <f t="shared" si="11"/>
        <v>-0.99962068886834921</v>
      </c>
      <c r="AB24" s="9">
        <f t="shared" si="12"/>
        <v>0</v>
      </c>
      <c r="AC24" s="9">
        <f t="shared" si="13"/>
        <v>1</v>
      </c>
      <c r="AD24" s="9">
        <f t="shared" si="14"/>
        <v>0.87878763921509695</v>
      </c>
      <c r="AE24" s="9">
        <f t="shared" si="15"/>
        <v>-0.47597830491947613</v>
      </c>
      <c r="AF24" s="9">
        <f t="shared" si="16"/>
        <v>3.4306535947817018E-2</v>
      </c>
      <c r="AG24" s="9">
        <f t="shared" si="17"/>
        <v>1</v>
      </c>
      <c r="AH24" s="9">
        <f t="shared" si="18"/>
        <v>0.85124715290190678</v>
      </c>
      <c r="AI24" s="9">
        <f t="shared" si="19"/>
        <v>0.52364238394887308</v>
      </c>
      <c r="AJ24" s="9">
        <f t="shared" si="20"/>
        <v>3.4306535947817018E-2</v>
      </c>
      <c r="AK24" s="9">
        <f t="shared" si="21"/>
        <v>1</v>
      </c>
      <c r="AL24" s="9">
        <f t="shared" si="22"/>
        <v>-3.4293523096843637E-2</v>
      </c>
      <c r="AM24" s="9">
        <f t="shared" si="23"/>
        <v>-9.4481868372382251E-4</v>
      </c>
      <c r="AN24" s="9">
        <f t="shared" si="24"/>
        <v>0.86534563128917519</v>
      </c>
      <c r="AO24" s="9">
        <f t="shared" si="25"/>
        <v>0.8660254037844386</v>
      </c>
      <c r="AP24" s="9">
        <f t="shared" si="54"/>
        <v>-1.5306400552389521E-4</v>
      </c>
      <c r="AQ24" s="9">
        <f t="shared" si="55"/>
        <v>-0.81946709273643747</v>
      </c>
      <c r="AR24" s="9">
        <f t="shared" si="56"/>
        <v>0.57312621689598287</v>
      </c>
      <c r="AS24" s="9">
        <f t="shared" si="41"/>
        <v>1</v>
      </c>
      <c r="AT24" s="9">
        <v>0</v>
      </c>
      <c r="AU24" s="9">
        <f t="shared" si="42"/>
        <v>-0.8191520442889918</v>
      </c>
      <c r="AV24" s="9">
        <f t="shared" si="43"/>
        <v>0.57357643635104605</v>
      </c>
      <c r="AW24" s="9">
        <f t="shared" si="44"/>
        <v>0.99999983730916409</v>
      </c>
      <c r="AX24" s="9">
        <f t="shared" si="29"/>
        <v>5.704223395039742E-4</v>
      </c>
      <c r="AY24" s="9">
        <f t="shared" si="30"/>
        <v>5.7042237043813861E-4</v>
      </c>
      <c r="AZ24" s="17">
        <f t="shared" si="45"/>
        <v>1.9609676619572016</v>
      </c>
      <c r="BA24" s="9">
        <f t="shared" si="31"/>
        <v>1.7300347921170038</v>
      </c>
      <c r="BB24" s="9">
        <f t="shared" si="32"/>
        <v>4.7664079029396955E-2</v>
      </c>
      <c r="BC24" s="9">
        <f t="shared" si="33"/>
        <v>6.8613071895634037E-2</v>
      </c>
      <c r="BD24" s="9">
        <f t="shared" si="48"/>
        <v>1.7320508075688776</v>
      </c>
      <c r="BE24" s="9">
        <f t="shared" si="49"/>
        <v>0.99883605293617017</v>
      </c>
      <c r="BF24" s="9">
        <f t="shared" si="50"/>
        <v>4.8234213530358748E-2</v>
      </c>
      <c r="BG24" s="9">
        <f t="shared" si="51"/>
        <v>4.825293627129873E-2</v>
      </c>
      <c r="BH24" s="9">
        <f t="shared" si="46"/>
        <v>2.7646895974591446</v>
      </c>
      <c r="BI24" s="9">
        <f t="shared" si="34"/>
        <v>3.5255033901946931</v>
      </c>
      <c r="BJ24">
        <f t="shared" si="47"/>
        <v>0</v>
      </c>
    </row>
    <row r="25" spans="1:62">
      <c r="A25" s="8">
        <v>35</v>
      </c>
      <c r="B25" s="9">
        <f t="shared" si="52"/>
        <v>0.6108652381980153</v>
      </c>
      <c r="C25" s="10">
        <v>35</v>
      </c>
      <c r="D25" s="9">
        <f t="shared" si="53"/>
        <v>0.6108652381980153</v>
      </c>
      <c r="E25" s="8">
        <v>-10</v>
      </c>
      <c r="F25" s="8">
        <f t="shared" si="0"/>
        <v>-2.5</v>
      </c>
      <c r="G25" s="9">
        <f t="shared" si="1"/>
        <v>-4.3633231299858237E-2</v>
      </c>
      <c r="H25" s="9">
        <v>0</v>
      </c>
      <c r="I25" s="9">
        <v>0.5</v>
      </c>
      <c r="J25" s="9">
        <v>0</v>
      </c>
      <c r="K25" s="9">
        <f t="shared" si="2"/>
        <v>0.91227599008430083</v>
      </c>
      <c r="L25" s="9">
        <f t="shared" si="3"/>
        <v>0.31978833324867112</v>
      </c>
      <c r="M25" s="9">
        <f t="shared" si="35"/>
        <v>0.87771066587596624</v>
      </c>
      <c r="N25" s="9">
        <f t="shared" si="36"/>
        <v>2.1823698026286614E-2</v>
      </c>
      <c r="O25" s="9">
        <f t="shared" si="37"/>
        <v>3.1167470835983035E-2</v>
      </c>
      <c r="P25" s="9">
        <f t="shared" si="38"/>
        <v>0.9990285887616881</v>
      </c>
      <c r="Q25" s="9">
        <f t="shared" si="39"/>
        <v>-0.87771066587596624</v>
      </c>
      <c r="R25" s="9">
        <f t="shared" si="40"/>
        <v>2.134742423074407E-2</v>
      </c>
      <c r="S25" s="9">
        <f t="shared" si="4"/>
        <v>0.85352901615054144</v>
      </c>
      <c r="T25" s="11">
        <f t="shared" si="5"/>
        <v>2.5035096778301423E-2</v>
      </c>
      <c r="U25" s="12">
        <f t="shared" si="6"/>
        <v>0.52104531337407578</v>
      </c>
      <c r="V25" s="11">
        <f t="shared" si="7"/>
        <v>0.9996865728463602</v>
      </c>
      <c r="W25" s="9">
        <f t="shared" si="8"/>
        <v>2.5035096778301423E-2</v>
      </c>
      <c r="X25" s="9">
        <f t="shared" si="9"/>
        <v>-0.4996865728463602</v>
      </c>
      <c r="Y25" s="9">
        <v>0</v>
      </c>
      <c r="Z25" s="9">
        <f t="shared" si="10"/>
        <v>2.5035096778301423E-2</v>
      </c>
      <c r="AA25" s="9">
        <f t="shared" si="11"/>
        <v>-0.9996865728463602</v>
      </c>
      <c r="AB25" s="9">
        <f t="shared" si="12"/>
        <v>0</v>
      </c>
      <c r="AC25" s="9">
        <f t="shared" si="13"/>
        <v>1</v>
      </c>
      <c r="AD25" s="9">
        <f t="shared" si="14"/>
        <v>0.87771066587596624</v>
      </c>
      <c r="AE25" s="9">
        <f t="shared" si="15"/>
        <v>-0.47817630197371341</v>
      </c>
      <c r="AF25" s="9">
        <f t="shared" si="16"/>
        <v>3.1167470835983035E-2</v>
      </c>
      <c r="AG25" s="9">
        <f t="shared" si="17"/>
        <v>1</v>
      </c>
      <c r="AH25" s="9">
        <f t="shared" si="18"/>
        <v>0.85267556909766484</v>
      </c>
      <c r="AI25" s="9">
        <f t="shared" si="19"/>
        <v>0.52151027087264679</v>
      </c>
      <c r="AJ25" s="9">
        <f t="shared" si="20"/>
        <v>3.1167470835983035E-2</v>
      </c>
      <c r="AK25" s="9">
        <f t="shared" si="21"/>
        <v>1</v>
      </c>
      <c r="AL25" s="9">
        <f t="shared" si="22"/>
        <v>-3.1157702104312762E-2</v>
      </c>
      <c r="AM25" s="9">
        <f t="shared" si="23"/>
        <v>-7.8028064871372245E-4</v>
      </c>
      <c r="AN25" s="9">
        <f t="shared" si="24"/>
        <v>0.86546437752323924</v>
      </c>
      <c r="AO25" s="9">
        <f t="shared" si="25"/>
        <v>0.8660254037844386</v>
      </c>
      <c r="AP25" s="9">
        <f t="shared" si="54"/>
        <v>-1.2847643676065432E-4</v>
      </c>
      <c r="AQ25" s="9">
        <f t="shared" si="55"/>
        <v>-0.81941208670701438</v>
      </c>
      <c r="AR25" s="9">
        <f t="shared" si="56"/>
        <v>0.57320486359787748</v>
      </c>
      <c r="AS25" s="9">
        <f t="shared" si="41"/>
        <v>1</v>
      </c>
      <c r="AT25" s="9">
        <v>0</v>
      </c>
      <c r="AU25" s="9">
        <f t="shared" si="42"/>
        <v>-0.8191520442889918</v>
      </c>
      <c r="AV25" s="9">
        <f t="shared" si="43"/>
        <v>0.57357643635104605</v>
      </c>
      <c r="AW25" s="9">
        <f t="shared" si="44"/>
        <v>0.9999998889027174</v>
      </c>
      <c r="AX25" s="9">
        <f t="shared" si="29"/>
        <v>4.713751720954154E-4</v>
      </c>
      <c r="AY25" s="9">
        <f t="shared" si="30"/>
        <v>4.7137518955158304E-4</v>
      </c>
      <c r="AZ25" s="17">
        <f t="shared" si="45"/>
        <v>1.6204685357090933</v>
      </c>
      <c r="BA25" s="9">
        <f t="shared" si="31"/>
        <v>1.730386234973631</v>
      </c>
      <c r="BB25" s="9">
        <f t="shared" si="32"/>
        <v>4.3333968898933373E-2</v>
      </c>
      <c r="BC25" s="9">
        <f t="shared" si="33"/>
        <v>6.2334941671966071E-2</v>
      </c>
      <c r="BD25" s="9">
        <f t="shared" si="48"/>
        <v>1.7320508075688772</v>
      </c>
      <c r="BE25" s="9">
        <f t="shared" si="49"/>
        <v>0.9990389585640489</v>
      </c>
      <c r="BF25" s="9">
        <f t="shared" si="50"/>
        <v>4.3831030917154748E-2</v>
      </c>
      <c r="BG25" s="9">
        <f t="shared" si="51"/>
        <v>4.3845077462658574E-2</v>
      </c>
      <c r="BH25" s="9">
        <f t="shared" si="46"/>
        <v>2.5121378910345005</v>
      </c>
      <c r="BI25" s="9">
        <f t="shared" si="34"/>
        <v>2.9130938482801128</v>
      </c>
      <c r="BJ25">
        <f t="shared" si="47"/>
        <v>0</v>
      </c>
    </row>
    <row r="26" spans="1:62">
      <c r="A26" s="10">
        <v>35</v>
      </c>
      <c r="B26" s="9">
        <f t="shared" si="52"/>
        <v>0.6108652381980153</v>
      </c>
      <c r="C26" s="10">
        <v>35</v>
      </c>
      <c r="D26" s="9">
        <f t="shared" si="53"/>
        <v>0.6108652381980153</v>
      </c>
      <c r="E26" s="8">
        <v>-9</v>
      </c>
      <c r="F26" s="8">
        <f t="shared" si="0"/>
        <v>-2.25</v>
      </c>
      <c r="G26" s="9">
        <f t="shared" si="1"/>
        <v>-3.9269908169872414E-2</v>
      </c>
      <c r="H26" s="9">
        <v>0</v>
      </c>
      <c r="I26" s="9">
        <v>0.5</v>
      </c>
      <c r="J26" s="9">
        <v>0</v>
      </c>
      <c r="K26" s="9">
        <f t="shared" si="2"/>
        <v>0.91227599008430083</v>
      </c>
      <c r="L26" s="9">
        <f t="shared" si="3"/>
        <v>0.31978833324867112</v>
      </c>
      <c r="M26" s="9">
        <f t="shared" si="35"/>
        <v>0.87661698219095008</v>
      </c>
      <c r="N26" s="9">
        <f t="shared" si="36"/>
        <v>1.9628417227300465E-2</v>
      </c>
      <c r="O26" s="9">
        <f t="shared" si="37"/>
        <v>2.803228493867177E-2</v>
      </c>
      <c r="P26" s="9">
        <f t="shared" si="38"/>
        <v>0.99921419100111708</v>
      </c>
      <c r="Q26" s="9">
        <f t="shared" si="39"/>
        <v>-0.87661698219095008</v>
      </c>
      <c r="R26" s="9">
        <f t="shared" si="40"/>
        <v>1.9243142464451479E-2</v>
      </c>
      <c r="S26" s="9">
        <f t="shared" si="4"/>
        <v>0.85477618037137371</v>
      </c>
      <c r="T26" s="11">
        <f t="shared" si="5"/>
        <v>2.2530197065743933E-2</v>
      </c>
      <c r="U26" s="12">
        <f t="shared" si="6"/>
        <v>0.51899680294749873</v>
      </c>
      <c r="V26" s="11">
        <f t="shared" si="7"/>
        <v>0.99974616289345108</v>
      </c>
      <c r="W26" s="9">
        <f t="shared" si="8"/>
        <v>2.2530197065743933E-2</v>
      </c>
      <c r="X26" s="9">
        <f t="shared" si="9"/>
        <v>-0.49974616289345108</v>
      </c>
      <c r="Y26" s="9">
        <v>0</v>
      </c>
      <c r="Z26" s="9">
        <f t="shared" si="10"/>
        <v>2.2530197065743933E-2</v>
      </c>
      <c r="AA26" s="9">
        <f t="shared" si="11"/>
        <v>-0.99974616289345108</v>
      </c>
      <c r="AB26" s="9">
        <f t="shared" si="12"/>
        <v>0</v>
      </c>
      <c r="AC26" s="9">
        <f t="shared" si="13"/>
        <v>1</v>
      </c>
      <c r="AD26" s="9">
        <f t="shared" si="14"/>
        <v>0.87661698219095008</v>
      </c>
      <c r="AE26" s="9">
        <f t="shared" si="15"/>
        <v>-0.48037158277269953</v>
      </c>
      <c r="AF26" s="9">
        <f t="shared" si="16"/>
        <v>2.803228493867177E-2</v>
      </c>
      <c r="AG26" s="9">
        <f t="shared" si="17"/>
        <v>1</v>
      </c>
      <c r="AH26" s="9">
        <f t="shared" si="18"/>
        <v>0.85408678512520619</v>
      </c>
      <c r="AI26" s="9">
        <f t="shared" si="19"/>
        <v>0.51937458012075155</v>
      </c>
      <c r="AJ26" s="9">
        <f t="shared" si="20"/>
        <v>2.803228493867177E-2</v>
      </c>
      <c r="AK26" s="9">
        <f t="shared" si="21"/>
        <v>1</v>
      </c>
      <c r="AL26" s="9">
        <f t="shared" si="22"/>
        <v>-2.8025169304572984E-2</v>
      </c>
      <c r="AM26" s="9">
        <f t="shared" si="23"/>
        <v>-6.3157290387136052E-4</v>
      </c>
      <c r="AN26" s="9">
        <f t="shared" si="24"/>
        <v>0.86557159784798687</v>
      </c>
      <c r="AO26" s="9">
        <f t="shared" si="25"/>
        <v>0.8660254037844386</v>
      </c>
      <c r="AP26" s="9">
        <f t="shared" si="54"/>
        <v>-1.056654287779589E-4</v>
      </c>
      <c r="AQ26" s="9">
        <f t="shared" si="55"/>
        <v>-0.81936240953517669</v>
      </c>
      <c r="AR26" s="9">
        <f t="shared" si="56"/>
        <v>0.57327587658606982</v>
      </c>
      <c r="AS26" s="9">
        <f t="shared" si="41"/>
        <v>1</v>
      </c>
      <c r="AT26" s="9">
        <v>0</v>
      </c>
      <c r="AU26" s="9">
        <f t="shared" si="42"/>
        <v>-0.8191520442889918</v>
      </c>
      <c r="AV26" s="9">
        <f t="shared" si="43"/>
        <v>0.57357643635104605</v>
      </c>
      <c r="AW26" s="9">
        <f t="shared" si="44"/>
        <v>0.99999992712255414</v>
      </c>
      <c r="AX26" s="9">
        <f t="shared" si="29"/>
        <v>3.8177858292808464E-4</v>
      </c>
      <c r="AY26" s="9">
        <f t="shared" si="30"/>
        <v>3.8177859220243422E-4</v>
      </c>
      <c r="AZ26" s="17">
        <f t="shared" si="45"/>
        <v>1.3124581224987384</v>
      </c>
      <c r="BA26" s="9">
        <f t="shared" si="31"/>
        <v>1.7307037673161563</v>
      </c>
      <c r="BB26" s="9">
        <f t="shared" si="32"/>
        <v>3.9002997348052015E-2</v>
      </c>
      <c r="BC26" s="9">
        <f t="shared" si="33"/>
        <v>5.606456987734354E-2</v>
      </c>
      <c r="BD26" s="9">
        <f t="shared" si="48"/>
        <v>1.7320508075688772</v>
      </c>
      <c r="BE26" s="9">
        <f t="shared" si="49"/>
        <v>0.9992222859474823</v>
      </c>
      <c r="BF26" s="9">
        <f t="shared" si="50"/>
        <v>3.9431247328583982E-2</v>
      </c>
      <c r="BG26" s="9">
        <f t="shared" si="51"/>
        <v>3.9441472587971094E-2</v>
      </c>
      <c r="BH26" s="9">
        <f t="shared" si="46"/>
        <v>2.2598299170716722</v>
      </c>
      <c r="BI26" s="9">
        <f t="shared" si="34"/>
        <v>2.3591800972013388</v>
      </c>
      <c r="BJ26">
        <f t="shared" si="47"/>
        <v>0</v>
      </c>
    </row>
    <row r="27" spans="1:62">
      <c r="A27" s="8">
        <v>35</v>
      </c>
      <c r="B27" s="9">
        <f t="shared" si="52"/>
        <v>0.6108652381980153</v>
      </c>
      <c r="C27" s="10">
        <v>35</v>
      </c>
      <c r="D27" s="9">
        <f t="shared" si="53"/>
        <v>0.6108652381980153</v>
      </c>
      <c r="E27" s="8">
        <v>-8</v>
      </c>
      <c r="F27" s="8">
        <f t="shared" si="0"/>
        <v>-2</v>
      </c>
      <c r="G27" s="9">
        <f t="shared" si="1"/>
        <v>-3.4906585039886591E-2</v>
      </c>
      <c r="H27" s="9">
        <v>0</v>
      </c>
      <c r="I27" s="9">
        <v>0.5</v>
      </c>
      <c r="J27" s="9">
        <v>0</v>
      </c>
      <c r="K27" s="9">
        <f t="shared" si="2"/>
        <v>0.91227599008430083</v>
      </c>
      <c r="L27" s="9">
        <f t="shared" si="3"/>
        <v>0.31978833324867112</v>
      </c>
      <c r="M27" s="9">
        <f t="shared" si="35"/>
        <v>0.87550660898220922</v>
      </c>
      <c r="N27" s="9">
        <f t="shared" si="36"/>
        <v>1.7435894478547515E-2</v>
      </c>
      <c r="O27" s="9">
        <f t="shared" si="37"/>
        <v>2.4901037945303489E-2</v>
      </c>
      <c r="P27" s="9">
        <f t="shared" si="38"/>
        <v>0.99937993830924654</v>
      </c>
      <c r="Q27" s="9">
        <f t="shared" si="39"/>
        <v>-0.87550660898220922</v>
      </c>
      <c r="R27" s="9">
        <f t="shared" si="40"/>
        <v>1.7131884062280469E-2</v>
      </c>
      <c r="S27" s="9">
        <f t="shared" si="4"/>
        <v>0.85602407637478128</v>
      </c>
      <c r="T27" s="11">
        <f t="shared" si="5"/>
        <v>2.0025737536225819E-2</v>
      </c>
      <c r="U27" s="12">
        <f t="shared" si="6"/>
        <v>0.51693595412459226</v>
      </c>
      <c r="V27" s="11">
        <f t="shared" si="7"/>
        <v>0.999799464810884</v>
      </c>
      <c r="W27" s="9">
        <f t="shared" si="8"/>
        <v>2.0025737536225819E-2</v>
      </c>
      <c r="X27" s="9">
        <f t="shared" si="9"/>
        <v>-0.499799464810884</v>
      </c>
      <c r="Y27" s="9">
        <v>0</v>
      </c>
      <c r="Z27" s="9">
        <f t="shared" si="10"/>
        <v>2.0025737536225819E-2</v>
      </c>
      <c r="AA27" s="9">
        <f t="shared" si="11"/>
        <v>-0.999799464810884</v>
      </c>
      <c r="AB27" s="9">
        <f t="shared" si="12"/>
        <v>0</v>
      </c>
      <c r="AC27" s="9">
        <f t="shared" si="13"/>
        <v>1</v>
      </c>
      <c r="AD27" s="9">
        <f t="shared" si="14"/>
        <v>0.87550660898220922</v>
      </c>
      <c r="AE27" s="9">
        <f t="shared" si="15"/>
        <v>-0.48256410552145246</v>
      </c>
      <c r="AF27" s="9">
        <f t="shared" si="16"/>
        <v>2.4901037945303489E-2</v>
      </c>
      <c r="AG27" s="9">
        <f t="shared" si="17"/>
        <v>1</v>
      </c>
      <c r="AH27" s="9">
        <f t="shared" si="18"/>
        <v>0.85548087144598339</v>
      </c>
      <c r="AI27" s="9">
        <f t="shared" si="19"/>
        <v>0.51723535928943154</v>
      </c>
      <c r="AJ27" s="9">
        <f t="shared" si="20"/>
        <v>2.4901037945303489E-2</v>
      </c>
      <c r="AK27" s="9">
        <f t="shared" si="21"/>
        <v>1</v>
      </c>
      <c r="AL27" s="9">
        <f t="shared" si="22"/>
        <v>-2.4896044410949943E-2</v>
      </c>
      <c r="AM27" s="9">
        <f t="shared" si="23"/>
        <v>-4.9866165027224758E-4</v>
      </c>
      <c r="AN27" s="9">
        <f t="shared" si="24"/>
        <v>0.86566733697722853</v>
      </c>
      <c r="AO27" s="9">
        <f t="shared" si="25"/>
        <v>0.8660254037844386</v>
      </c>
      <c r="AP27" s="9">
        <f t="shared" si="54"/>
        <v>-8.4750930918642275E-5</v>
      </c>
      <c r="AQ27" s="9">
        <f t="shared" si="55"/>
        <v>-0.81931804358770732</v>
      </c>
      <c r="AR27" s="9">
        <f t="shared" si="56"/>
        <v>0.57333928547491964</v>
      </c>
      <c r="AS27" s="9">
        <f t="shared" si="41"/>
        <v>1</v>
      </c>
      <c r="AT27" s="9">
        <v>0</v>
      </c>
      <c r="AU27" s="9">
        <f t="shared" si="42"/>
        <v>-0.8191520442889918</v>
      </c>
      <c r="AV27" s="9">
        <f t="shared" si="43"/>
        <v>0.57357643635104605</v>
      </c>
      <c r="AW27" s="9">
        <f t="shared" si="44"/>
        <v>0.99999995451048718</v>
      </c>
      <c r="AX27" s="9">
        <f t="shared" si="29"/>
        <v>3.0162729242734688E-4</v>
      </c>
      <c r="AY27" s="9">
        <f t="shared" si="30"/>
        <v>3.0162729700097314E-4</v>
      </c>
      <c r="AZ27" s="17">
        <f t="shared" si="45"/>
        <v>1.0369182662456853</v>
      </c>
      <c r="BA27" s="9">
        <f t="shared" si="31"/>
        <v>1.7309874804281926</v>
      </c>
      <c r="BB27" s="9">
        <f t="shared" si="32"/>
        <v>3.4671253767979082E-2</v>
      </c>
      <c r="BC27" s="9">
        <f t="shared" si="33"/>
        <v>4.9802075890606978E-2</v>
      </c>
      <c r="BD27" s="9">
        <f t="shared" si="48"/>
        <v>1.7320508075688772</v>
      </c>
      <c r="BE27" s="9">
        <f t="shared" si="49"/>
        <v>0.99938608778908911</v>
      </c>
      <c r="BF27" s="9">
        <f t="shared" si="50"/>
        <v>3.5034947318627871E-2</v>
      </c>
      <c r="BG27" s="9">
        <f t="shared" si="51"/>
        <v>3.5042118540314832E-2</v>
      </c>
      <c r="BH27" s="9">
        <f t="shared" si="46"/>
        <v>2.0077654975571728</v>
      </c>
      <c r="BI27" s="9">
        <f t="shared" si="34"/>
        <v>1.8637194137214763</v>
      </c>
      <c r="BJ27">
        <f t="shared" si="47"/>
        <v>0</v>
      </c>
    </row>
    <row r="28" spans="1:62">
      <c r="A28" s="10">
        <v>35</v>
      </c>
      <c r="B28" s="9">
        <f t="shared" si="52"/>
        <v>0.6108652381980153</v>
      </c>
      <c r="C28" s="10">
        <v>35</v>
      </c>
      <c r="D28" s="9">
        <f t="shared" si="53"/>
        <v>0.6108652381980153</v>
      </c>
      <c r="E28" s="8">
        <v>-7</v>
      </c>
      <c r="F28" s="8">
        <f t="shared" si="0"/>
        <v>-1.75</v>
      </c>
      <c r="G28" s="9">
        <f t="shared" si="1"/>
        <v>-3.0543261909900768E-2</v>
      </c>
      <c r="H28" s="9">
        <v>0</v>
      </c>
      <c r="I28" s="9">
        <v>0.5</v>
      </c>
      <c r="J28" s="9">
        <v>0</v>
      </c>
      <c r="K28" s="9">
        <f t="shared" si="2"/>
        <v>0.91227599008430083</v>
      </c>
      <c r="L28" s="9">
        <f t="shared" si="3"/>
        <v>0.31978833324867112</v>
      </c>
      <c r="M28" s="9">
        <f t="shared" si="35"/>
        <v>0.87437956738964884</v>
      </c>
      <c r="N28" s="9">
        <f t="shared" si="36"/>
        <v>1.5246171522500351E-2</v>
      </c>
      <c r="O28" s="9">
        <f t="shared" si="37"/>
        <v>2.1773789470307253E-2</v>
      </c>
      <c r="P28" s="9">
        <f t="shared" si="38"/>
        <v>0.99952590209210279</v>
      </c>
      <c r="Q28" s="9">
        <f t="shared" si="39"/>
        <v>-0.87437956738964884</v>
      </c>
      <c r="R28" s="9">
        <f t="shared" si="40"/>
        <v>1.5013725776406852E-2</v>
      </c>
      <c r="S28" s="9">
        <f t="shared" si="4"/>
        <v>0.85727263683935984</v>
      </c>
      <c r="T28" s="11">
        <f t="shared" si="5"/>
        <v>1.7521668700385712E-2</v>
      </c>
      <c r="U28" s="12">
        <f t="shared" si="6"/>
        <v>0.51486272551670609</v>
      </c>
      <c r="V28" s="11">
        <f t="shared" si="7"/>
        <v>0.99984648377936192</v>
      </c>
      <c r="W28" s="9">
        <f t="shared" si="8"/>
        <v>1.7521668700385712E-2</v>
      </c>
      <c r="X28" s="9">
        <f t="shared" si="9"/>
        <v>-0.49984648377936192</v>
      </c>
      <c r="Y28" s="9">
        <v>0</v>
      </c>
      <c r="Z28" s="9">
        <f t="shared" si="10"/>
        <v>1.7521668700385712E-2</v>
      </c>
      <c r="AA28" s="9">
        <f t="shared" si="11"/>
        <v>-0.99984648377936192</v>
      </c>
      <c r="AB28" s="9">
        <f t="shared" si="12"/>
        <v>0</v>
      </c>
      <c r="AC28" s="9">
        <f t="shared" si="13"/>
        <v>1</v>
      </c>
      <c r="AD28" s="9">
        <f t="shared" si="14"/>
        <v>0.87437956738964884</v>
      </c>
      <c r="AE28" s="9">
        <f t="shared" si="15"/>
        <v>-0.48475382847749965</v>
      </c>
      <c r="AF28" s="9">
        <f t="shared" si="16"/>
        <v>2.1773789470307253E-2</v>
      </c>
      <c r="AG28" s="9">
        <f t="shared" si="17"/>
        <v>0.99999999999999989</v>
      </c>
      <c r="AH28" s="9">
        <f t="shared" si="18"/>
        <v>0.8568578986892631</v>
      </c>
      <c r="AI28" s="9">
        <f t="shared" si="19"/>
        <v>0.51509265530186221</v>
      </c>
      <c r="AJ28" s="9">
        <f t="shared" si="20"/>
        <v>2.1773789470307253E-2</v>
      </c>
      <c r="AK28" s="9">
        <f t="shared" si="21"/>
        <v>0.99999999999999989</v>
      </c>
      <c r="AL28" s="9">
        <f t="shared" si="22"/>
        <v>-2.1770446840438801E-2</v>
      </c>
      <c r="AM28" s="9">
        <f t="shared" si="23"/>
        <v>-3.8151312545067057E-4</v>
      </c>
      <c r="AN28" s="9">
        <f t="shared" si="24"/>
        <v>0.86575163995923365</v>
      </c>
      <c r="AO28" s="9">
        <f t="shared" si="25"/>
        <v>0.86602540378443849</v>
      </c>
      <c r="AP28" s="9">
        <f t="shared" si="54"/>
        <v>-6.5852573447249679E-5</v>
      </c>
      <c r="AQ28" s="9">
        <f t="shared" si="55"/>
        <v>-0.81927897074720413</v>
      </c>
      <c r="AR28" s="9">
        <f t="shared" si="56"/>
        <v>0.57339512010030258</v>
      </c>
      <c r="AS28" s="9">
        <f t="shared" si="41"/>
        <v>1</v>
      </c>
      <c r="AT28" s="9">
        <v>0</v>
      </c>
      <c r="AU28" s="9">
        <f t="shared" si="42"/>
        <v>-0.8191520442889918</v>
      </c>
      <c r="AV28" s="9">
        <f t="shared" si="43"/>
        <v>0.57357643635104605</v>
      </c>
      <c r="AW28" s="9">
        <f t="shared" si="44"/>
        <v>0.999999973338765</v>
      </c>
      <c r="AX28" s="9">
        <f t="shared" si="29"/>
        <v>2.3091658521829015E-4</v>
      </c>
      <c r="AY28" s="9">
        <f t="shared" si="30"/>
        <v>2.3091658727046393E-4</v>
      </c>
      <c r="AZ28" s="17">
        <f t="shared" si="45"/>
        <v>0.79383275220971605</v>
      </c>
      <c r="BA28" s="9">
        <f t="shared" si="31"/>
        <v>1.731237466078912</v>
      </c>
      <c r="BB28" s="9">
        <f t="shared" si="32"/>
        <v>3.0338826824362564E-2</v>
      </c>
      <c r="BC28" s="9">
        <f t="shared" si="33"/>
        <v>4.3547578940614506E-2</v>
      </c>
      <c r="BD28" s="9">
        <f t="shared" si="48"/>
        <v>1.7320508075688772</v>
      </c>
      <c r="BE28" s="9">
        <f t="shared" si="49"/>
        <v>0.99953041707182555</v>
      </c>
      <c r="BF28" s="9">
        <f t="shared" si="50"/>
        <v>3.0642215132435761E-2</v>
      </c>
      <c r="BG28" s="9">
        <f t="shared" si="51"/>
        <v>3.0647012387233979E-2</v>
      </c>
      <c r="BH28" s="9">
        <f t="shared" si="46"/>
        <v>1.7559444644736606</v>
      </c>
      <c r="BI28" s="9">
        <f t="shared" si="34"/>
        <v>1.4266714736785424</v>
      </c>
      <c r="BJ28">
        <f t="shared" si="47"/>
        <v>3.8163916471489756E-17</v>
      </c>
    </row>
    <row r="29" spans="1:62">
      <c r="A29" s="8">
        <v>35</v>
      </c>
      <c r="B29" s="9">
        <f t="shared" si="52"/>
        <v>0.6108652381980153</v>
      </c>
      <c r="C29" s="10">
        <v>35</v>
      </c>
      <c r="D29" s="9">
        <f t="shared" si="53"/>
        <v>0.6108652381980153</v>
      </c>
      <c r="E29" s="8">
        <v>-6</v>
      </c>
      <c r="F29" s="8">
        <f t="shared" si="0"/>
        <v>-1.5</v>
      </c>
      <c r="G29" s="9">
        <f t="shared" si="1"/>
        <v>-2.6179938779914941E-2</v>
      </c>
      <c r="H29" s="9">
        <v>0</v>
      </c>
      <c r="I29" s="9">
        <v>0.5</v>
      </c>
      <c r="J29" s="9">
        <v>0</v>
      </c>
      <c r="K29" s="9">
        <f t="shared" si="2"/>
        <v>0.91227599008430083</v>
      </c>
      <c r="L29" s="9">
        <f t="shared" si="3"/>
        <v>0.31978833324867112</v>
      </c>
      <c r="M29" s="9">
        <f t="shared" si="35"/>
        <v>0.87323587887051646</v>
      </c>
      <c r="N29" s="9">
        <f t="shared" si="36"/>
        <v>1.3059290048327649E-2</v>
      </c>
      <c r="O29" s="9">
        <f t="shared" si="37"/>
        <v>1.8650599051986294E-2</v>
      </c>
      <c r="P29" s="9">
        <f t="shared" si="38"/>
        <v>0.99965215515500205</v>
      </c>
      <c r="Q29" s="9">
        <f t="shared" si="39"/>
        <v>-0.87323587887051646</v>
      </c>
      <c r="R29" s="9">
        <f t="shared" si="40"/>
        <v>1.2888744991761299E-2</v>
      </c>
      <c r="S29" s="9">
        <f t="shared" si="4"/>
        <v>0.85852179394696115</v>
      </c>
      <c r="T29" s="11">
        <f t="shared" si="5"/>
        <v>1.5017941217333181E-2</v>
      </c>
      <c r="U29" s="12">
        <f t="shared" si="6"/>
        <v>0.51277707565577801</v>
      </c>
      <c r="V29" s="11">
        <f t="shared" si="7"/>
        <v>0.99988722436162403</v>
      </c>
      <c r="W29" s="9">
        <f t="shared" si="8"/>
        <v>1.5017941217333181E-2</v>
      </c>
      <c r="X29" s="9">
        <f t="shared" si="9"/>
        <v>-0.49988722436162403</v>
      </c>
      <c r="Y29" s="9">
        <v>0</v>
      </c>
      <c r="Z29" s="9">
        <f t="shared" si="10"/>
        <v>1.5017941217333181E-2</v>
      </c>
      <c r="AA29" s="9">
        <f t="shared" si="11"/>
        <v>-0.99988722436162403</v>
      </c>
      <c r="AB29" s="9">
        <f t="shared" si="12"/>
        <v>0</v>
      </c>
      <c r="AC29" s="9">
        <f t="shared" si="13"/>
        <v>1</v>
      </c>
      <c r="AD29" s="9">
        <f t="shared" si="14"/>
        <v>0.87323587887051646</v>
      </c>
      <c r="AE29" s="9">
        <f t="shared" si="15"/>
        <v>-0.48694070995167238</v>
      </c>
      <c r="AF29" s="9">
        <f t="shared" si="16"/>
        <v>1.8650599051986294E-2</v>
      </c>
      <c r="AG29" s="9">
        <f t="shared" si="17"/>
        <v>1</v>
      </c>
      <c r="AH29" s="9">
        <f t="shared" si="18"/>
        <v>0.85821793765318333</v>
      </c>
      <c r="AI29" s="9">
        <f t="shared" si="19"/>
        <v>0.51294651440995165</v>
      </c>
      <c r="AJ29" s="9">
        <f t="shared" si="20"/>
        <v>1.8650599051986294E-2</v>
      </c>
      <c r="AK29" s="9">
        <f t="shared" si="21"/>
        <v>1</v>
      </c>
      <c r="AL29" s="9">
        <f t="shared" si="22"/>
        <v>-1.8648495718772112E-2</v>
      </c>
      <c r="AM29" s="9">
        <f t="shared" si="23"/>
        <v>-2.8009360023078009E-4</v>
      </c>
      <c r="AN29" s="9">
        <f t="shared" si="24"/>
        <v>0.86582455217844323</v>
      </c>
      <c r="AO29" s="9">
        <f t="shared" si="25"/>
        <v>0.86602540378443849</v>
      </c>
      <c r="AP29" s="9">
        <f t="shared" si="54"/>
        <v>-4.908967210221632E-5</v>
      </c>
      <c r="AQ29" s="9">
        <f t="shared" si="55"/>
        <v>-0.81924517241210693</v>
      </c>
      <c r="AR29" s="9">
        <f t="shared" si="56"/>
        <v>0.57344341052074277</v>
      </c>
      <c r="AS29" s="9">
        <f t="shared" si="41"/>
        <v>1</v>
      </c>
      <c r="AT29" s="9">
        <v>0</v>
      </c>
      <c r="AU29" s="9">
        <f t="shared" si="42"/>
        <v>-0.8191520442889918</v>
      </c>
      <c r="AV29" s="9">
        <f t="shared" si="43"/>
        <v>0.57357643635104605</v>
      </c>
      <c r="AW29" s="9">
        <f t="shared" si="44"/>
        <v>0.99999998561074244</v>
      </c>
      <c r="AX29" s="9">
        <f t="shared" si="29"/>
        <v>1.6964231460475741E-4</v>
      </c>
      <c r="AY29" s="9">
        <f t="shared" si="30"/>
        <v>1.6964231541843306E-4</v>
      </c>
      <c r="AZ29" s="17">
        <f t="shared" si="45"/>
        <v>0.58318732201819845</v>
      </c>
      <c r="BA29" s="9">
        <f t="shared" si="31"/>
        <v>1.7314538165236999</v>
      </c>
      <c r="BB29" s="9">
        <f t="shared" si="32"/>
        <v>2.6005804458279269E-2</v>
      </c>
      <c r="BC29" s="9">
        <f t="shared" si="33"/>
        <v>3.7301198103972588E-2</v>
      </c>
      <c r="BD29" s="9">
        <f t="shared" si="48"/>
        <v>1.7320508075688774</v>
      </c>
      <c r="BE29" s="9">
        <f t="shared" si="49"/>
        <v>0.999655327059363</v>
      </c>
      <c r="BF29" s="9">
        <f t="shared" si="50"/>
        <v>2.6253134704984294E-2</v>
      </c>
      <c r="BG29" s="9">
        <f t="shared" si="51"/>
        <v>2.6256151369273312E-2</v>
      </c>
      <c r="BH29" s="9">
        <f t="shared" si="46"/>
        <v>1.5043666597159981</v>
      </c>
      <c r="BI29" s="9">
        <f t="shared" si="34"/>
        <v>1.0479983318395547</v>
      </c>
      <c r="BJ29">
        <f t="shared" si="47"/>
        <v>8.6736173798840355E-17</v>
      </c>
    </row>
    <row r="30" spans="1:62">
      <c r="A30" s="10">
        <v>35</v>
      </c>
      <c r="B30" s="9">
        <f t="shared" si="52"/>
        <v>0.6108652381980153</v>
      </c>
      <c r="C30" s="10">
        <v>35</v>
      </c>
      <c r="D30" s="9">
        <f t="shared" si="53"/>
        <v>0.6108652381980153</v>
      </c>
      <c r="E30" s="8">
        <v>-5</v>
      </c>
      <c r="F30" s="8">
        <f t="shared" si="0"/>
        <v>-1.25</v>
      </c>
      <c r="G30" s="9">
        <f t="shared" si="1"/>
        <v>-2.1816615649929118E-2</v>
      </c>
      <c r="H30" s="9">
        <v>0</v>
      </c>
      <c r="I30" s="9">
        <v>0.5</v>
      </c>
      <c r="J30" s="9">
        <v>0</v>
      </c>
      <c r="K30" s="9">
        <f t="shared" si="2"/>
        <v>0.91227599008430083</v>
      </c>
      <c r="L30" s="9">
        <f t="shared" si="3"/>
        <v>0.31978833324867112</v>
      </c>
      <c r="M30" s="9">
        <f t="shared" si="35"/>
        <v>0.87207556519899276</v>
      </c>
      <c r="N30" s="9">
        <f t="shared" si="36"/>
        <v>1.0875291691100381E-2</v>
      </c>
      <c r="O30" s="9">
        <f t="shared" si="37"/>
        <v>1.5531526151384117E-2</v>
      </c>
      <c r="P30" s="9">
        <f t="shared" si="38"/>
        <v>0.99975877169540883</v>
      </c>
      <c r="Q30" s="9">
        <f t="shared" si="39"/>
        <v>-0.87207556519899276</v>
      </c>
      <c r="R30" s="9">
        <f t="shared" si="40"/>
        <v>1.0757019721733863E-2</v>
      </c>
      <c r="S30" s="9">
        <f t="shared" si="4"/>
        <v>0.85977147937509979</v>
      </c>
      <c r="T30" s="11">
        <f t="shared" si="5"/>
        <v>1.2514505893237922E-2</v>
      </c>
      <c r="U30" s="12">
        <f t="shared" si="6"/>
        <v>0.51067896300234683</v>
      </c>
      <c r="V30" s="11">
        <f t="shared" si="7"/>
        <v>0.99992169050493551</v>
      </c>
      <c r="W30" s="9">
        <f t="shared" si="8"/>
        <v>1.2514505893237922E-2</v>
      </c>
      <c r="X30" s="9">
        <f t="shared" si="9"/>
        <v>-0.49992169050493551</v>
      </c>
      <c r="Y30" s="9">
        <v>0</v>
      </c>
      <c r="Z30" s="9">
        <f t="shared" si="10"/>
        <v>1.2514505893237922E-2</v>
      </c>
      <c r="AA30" s="9">
        <f t="shared" si="11"/>
        <v>-0.99992169050493551</v>
      </c>
      <c r="AB30" s="9">
        <f t="shared" si="12"/>
        <v>0</v>
      </c>
      <c r="AC30" s="9">
        <f t="shared" si="13"/>
        <v>1</v>
      </c>
      <c r="AD30" s="9">
        <f t="shared" si="14"/>
        <v>0.87207556519899276</v>
      </c>
      <c r="AE30" s="9">
        <f t="shared" si="15"/>
        <v>-0.48912470830889965</v>
      </c>
      <c r="AF30" s="9">
        <f t="shared" si="16"/>
        <v>1.5531526151384117E-2</v>
      </c>
      <c r="AG30" s="9">
        <f t="shared" si="17"/>
        <v>1</v>
      </c>
      <c r="AH30" s="9">
        <f t="shared" si="18"/>
        <v>0.85956105930575488</v>
      </c>
      <c r="AI30" s="9">
        <f t="shared" si="19"/>
        <v>0.51079698219603586</v>
      </c>
      <c r="AJ30" s="9">
        <f t="shared" si="20"/>
        <v>1.5531526151384117E-2</v>
      </c>
      <c r="AK30" s="9">
        <f t="shared" si="21"/>
        <v>1</v>
      </c>
      <c r="AL30" s="9">
        <f t="shared" si="22"/>
        <v>-1.5530309885413622E-2</v>
      </c>
      <c r="AM30" s="9">
        <f t="shared" si="23"/>
        <v>-1.9436937555247544E-4</v>
      </c>
      <c r="AN30" s="9">
        <f t="shared" si="24"/>
        <v>0.86588611935716397</v>
      </c>
      <c r="AO30" s="9">
        <f t="shared" si="25"/>
        <v>0.8660254037844386</v>
      </c>
      <c r="AP30" s="9">
        <f t="shared" si="54"/>
        <v>-3.4581232558955274E-5</v>
      </c>
      <c r="AQ30" s="9">
        <f t="shared" si="55"/>
        <v>-0.81921662949663465</v>
      </c>
      <c r="AR30" s="9">
        <f t="shared" si="56"/>
        <v>0.57348418701853654</v>
      </c>
      <c r="AS30" s="9">
        <f t="shared" si="41"/>
        <v>0.99999999999999989</v>
      </c>
      <c r="AT30" s="9">
        <v>0</v>
      </c>
      <c r="AU30" s="9">
        <f t="shared" si="42"/>
        <v>-0.8191520442889918</v>
      </c>
      <c r="AV30" s="9">
        <f t="shared" si="43"/>
        <v>0.57357643635104605</v>
      </c>
      <c r="AW30" s="9">
        <f t="shared" si="44"/>
        <v>0.99999999306147502</v>
      </c>
      <c r="AX30" s="9">
        <f t="shared" si="29"/>
        <v>1.1780089114090899E-4</v>
      </c>
      <c r="AY30" s="9">
        <f t="shared" si="30"/>
        <v>1.1780089141336381E-4</v>
      </c>
      <c r="AZ30" s="17">
        <f t="shared" si="45"/>
        <v>0.40496963405187875</v>
      </c>
      <c r="BA30" s="9">
        <f t="shared" si="31"/>
        <v>1.7316366245047476</v>
      </c>
      <c r="BB30" s="9">
        <f t="shared" si="32"/>
        <v>2.1672273887136217E-2</v>
      </c>
      <c r="BC30" s="9">
        <f t="shared" si="33"/>
        <v>3.1063052302768235E-2</v>
      </c>
      <c r="BD30" s="9">
        <f t="shared" si="48"/>
        <v>1.7320508075688772</v>
      </c>
      <c r="BE30" s="9">
        <f t="shared" si="49"/>
        <v>0.99976087129643099</v>
      </c>
      <c r="BF30" s="9">
        <f t="shared" si="50"/>
        <v>2.1867789659707509E-2</v>
      </c>
      <c r="BG30" s="9">
        <f t="shared" si="51"/>
        <v>2.1869532898515773E-2</v>
      </c>
      <c r="BH30" s="9">
        <f t="shared" si="46"/>
        <v>1.2530319350074599</v>
      </c>
      <c r="BI30" s="9">
        <f t="shared" si="34"/>
        <v>0.72766440179037772</v>
      </c>
      <c r="BJ30">
        <f t="shared" si="47"/>
        <v>5.8980598183211441E-17</v>
      </c>
    </row>
    <row r="31" spans="1:62">
      <c r="A31" s="8">
        <v>35</v>
      </c>
      <c r="B31" s="9">
        <f t="shared" si="52"/>
        <v>0.6108652381980153</v>
      </c>
      <c r="C31" s="10">
        <v>35</v>
      </c>
      <c r="D31" s="9">
        <f t="shared" si="53"/>
        <v>0.6108652381980153</v>
      </c>
      <c r="E31" s="8">
        <v>-4</v>
      </c>
      <c r="F31" s="8">
        <f t="shared" si="0"/>
        <v>-1</v>
      </c>
      <c r="G31" s="9">
        <f t="shared" si="1"/>
        <v>-1.7453292519943295E-2</v>
      </c>
      <c r="H31" s="9">
        <v>0</v>
      </c>
      <c r="I31" s="9">
        <v>0.5</v>
      </c>
      <c r="J31" s="9">
        <v>0</v>
      </c>
      <c r="K31" s="9">
        <f t="shared" si="2"/>
        <v>0.91227599008430083</v>
      </c>
      <c r="L31" s="9">
        <f t="shared" si="3"/>
        <v>0.31978833324867112</v>
      </c>
      <c r="M31" s="9">
        <f t="shared" si="35"/>
        <v>0.87089864846577758</v>
      </c>
      <c r="N31" s="9">
        <f t="shared" si="36"/>
        <v>8.6942180309991512E-3</v>
      </c>
      <c r="O31" s="9">
        <f t="shared" si="37"/>
        <v>1.2416630151152824E-2</v>
      </c>
      <c r="P31" s="9">
        <f t="shared" si="38"/>
        <v>0.99984582729568949</v>
      </c>
      <c r="Q31" s="9">
        <f t="shared" si="39"/>
        <v>-0.87089864846577758</v>
      </c>
      <c r="R31" s="9">
        <f t="shared" si="40"/>
        <v>8.6186286038286014E-3</v>
      </c>
      <c r="S31" s="9">
        <f t="shared" si="4"/>
        <v>0.86102162428939877</v>
      </c>
      <c r="T31" s="11">
        <f t="shared" si="5"/>
        <v>1.0011313679969023E-2</v>
      </c>
      <c r="U31" s="12">
        <f t="shared" si="6"/>
        <v>0.50856834595366374</v>
      </c>
      <c r="V31" s="11">
        <f t="shared" si="7"/>
        <v>0.99994988554347131</v>
      </c>
      <c r="W31" s="9">
        <f t="shared" si="8"/>
        <v>1.0011313679969023E-2</v>
      </c>
      <c r="X31" s="9">
        <f t="shared" si="9"/>
        <v>-0.49994988554347131</v>
      </c>
      <c r="Y31" s="9">
        <v>0</v>
      </c>
      <c r="Z31" s="9">
        <f t="shared" si="10"/>
        <v>1.0011313679969023E-2</v>
      </c>
      <c r="AA31" s="9">
        <f t="shared" si="11"/>
        <v>-0.99994988554347131</v>
      </c>
      <c r="AB31" s="9">
        <f t="shared" si="12"/>
        <v>0</v>
      </c>
      <c r="AC31" s="9">
        <f t="shared" si="13"/>
        <v>1</v>
      </c>
      <c r="AD31" s="9">
        <f t="shared" si="14"/>
        <v>0.87089864846577758</v>
      </c>
      <c r="AE31" s="9">
        <f t="shared" si="15"/>
        <v>-0.49130578196900088</v>
      </c>
      <c r="AF31" s="9">
        <f t="shared" si="16"/>
        <v>1.2416630151152824E-2</v>
      </c>
      <c r="AG31" s="9">
        <f t="shared" si="17"/>
        <v>1</v>
      </c>
      <c r="AH31" s="9">
        <f t="shared" si="18"/>
        <v>0.86088733478580859</v>
      </c>
      <c r="AI31" s="9">
        <f t="shared" si="19"/>
        <v>0.50864410357447043</v>
      </c>
      <c r="AJ31" s="9">
        <f t="shared" si="20"/>
        <v>1.2416630151152824E-2</v>
      </c>
      <c r="AK31" s="9">
        <f t="shared" si="21"/>
        <v>1</v>
      </c>
      <c r="AL31" s="9">
        <f t="shared" si="22"/>
        <v>-1.2416007898480881E-2</v>
      </c>
      <c r="AM31" s="9">
        <f t="shared" si="23"/>
        <v>-1.243067792913521E-4</v>
      </c>
      <c r="AN31" s="9">
        <f t="shared" si="24"/>
        <v>0.865936387557244</v>
      </c>
      <c r="AO31" s="9">
        <f t="shared" si="25"/>
        <v>0.8660254037844386</v>
      </c>
      <c r="AP31" s="9">
        <f t="shared" si="54"/>
        <v>-2.2445954804804075E-5</v>
      </c>
      <c r="AQ31" s="9">
        <f t="shared" si="55"/>
        <v>-0.81919332243063181</v>
      </c>
      <c r="AR31" s="9">
        <f t="shared" si="56"/>
        <v>0.57351748010086145</v>
      </c>
      <c r="AS31" s="9">
        <f t="shared" si="41"/>
        <v>1</v>
      </c>
      <c r="AT31" s="9">
        <v>0</v>
      </c>
      <c r="AU31" s="9">
        <f t="shared" si="42"/>
        <v>-0.8191520442889918</v>
      </c>
      <c r="AV31" s="9">
        <f t="shared" si="43"/>
        <v>0.57357643635104605</v>
      </c>
      <c r="AW31" s="9">
        <f t="shared" si="44"/>
        <v>0.99999999715822729</v>
      </c>
      <c r="AX31" s="9">
        <f t="shared" si="29"/>
        <v>7.5389292423280746E-5</v>
      </c>
      <c r="AY31" s="9">
        <f t="shared" si="30"/>
        <v>7.5389292494693823E-5</v>
      </c>
      <c r="AZ31" s="17">
        <f t="shared" si="45"/>
        <v>0.25916929682539497</v>
      </c>
      <c r="BA31" s="9">
        <f t="shared" si="31"/>
        <v>1.7317859832515863</v>
      </c>
      <c r="BB31" s="9">
        <f t="shared" si="32"/>
        <v>1.7338321605469553E-2</v>
      </c>
      <c r="BC31" s="9">
        <f t="shared" si="33"/>
        <v>2.4833260302305649E-2</v>
      </c>
      <c r="BD31" s="9">
        <f t="shared" si="48"/>
        <v>1.7320508075688774</v>
      </c>
      <c r="BE31" s="9">
        <f t="shared" si="49"/>
        <v>0.99984710360912399</v>
      </c>
      <c r="BF31" s="9">
        <f t="shared" si="50"/>
        <v>1.7486263307113684E-2</v>
      </c>
      <c r="BG31" s="9">
        <f t="shared" si="51"/>
        <v>1.7487154557138007E-2</v>
      </c>
      <c r="BH31" s="9">
        <f t="shared" si="46"/>
        <v>1.0019401518169719</v>
      </c>
      <c r="BI31" s="9">
        <f t="shared" si="34"/>
        <v>0.46563643607326455</v>
      </c>
      <c r="BJ31">
        <f t="shared" si="47"/>
        <v>2.4286128663675299E-17</v>
      </c>
    </row>
    <row r="32" spans="1:62">
      <c r="A32" s="10">
        <v>35</v>
      </c>
      <c r="B32" s="9">
        <f t="shared" si="52"/>
        <v>0.6108652381980153</v>
      </c>
      <c r="C32" s="10">
        <v>35</v>
      </c>
      <c r="D32" s="9">
        <f t="shared" si="53"/>
        <v>0.6108652381980153</v>
      </c>
      <c r="E32" s="8">
        <v>-3</v>
      </c>
      <c r="F32" s="8">
        <f t="shared" si="0"/>
        <v>-0.75</v>
      </c>
      <c r="G32" s="9">
        <f t="shared" si="1"/>
        <v>-1.3089969389957471E-2</v>
      </c>
      <c r="H32" s="9">
        <v>0</v>
      </c>
      <c r="I32" s="9">
        <v>0.5</v>
      </c>
      <c r="J32" s="9">
        <v>0</v>
      </c>
      <c r="K32" s="9">
        <f t="shared" si="2"/>
        <v>0.91227599008430083</v>
      </c>
      <c r="L32" s="9">
        <f t="shared" si="3"/>
        <v>0.31978833324867112</v>
      </c>
      <c r="M32" s="9">
        <f t="shared" si="35"/>
        <v>0.86970515107766899</v>
      </c>
      <c r="N32" s="9">
        <f t="shared" si="36"/>
        <v>6.5161105925223561E-3</v>
      </c>
      <c r="O32" s="9">
        <f t="shared" si="37"/>
        <v>9.3059703544220163E-3</v>
      </c>
      <c r="P32" s="9">
        <f t="shared" si="38"/>
        <v>0.99991339891576259</v>
      </c>
      <c r="Q32" s="9">
        <f t="shared" si="39"/>
        <v>-0.86970515107766899</v>
      </c>
      <c r="R32" s="9">
        <f t="shared" si="40"/>
        <v>6.4736508952683743E-3</v>
      </c>
      <c r="S32" s="9">
        <f t="shared" si="4"/>
        <v>0.86227215933607027</v>
      </c>
      <c r="T32" s="11">
        <f t="shared" si="5"/>
        <v>7.5083156737831089E-3</v>
      </c>
      <c r="U32" s="12">
        <f t="shared" si="6"/>
        <v>0.50644518285191598</v>
      </c>
      <c r="V32" s="11">
        <f t="shared" si="7"/>
        <v>0.99997181220059539</v>
      </c>
      <c r="W32" s="9">
        <f t="shared" si="8"/>
        <v>7.5083156737831089E-3</v>
      </c>
      <c r="X32" s="9">
        <f t="shared" si="9"/>
        <v>-0.49997181220059539</v>
      </c>
      <c r="Y32" s="9">
        <v>0</v>
      </c>
      <c r="Z32" s="9">
        <f t="shared" si="10"/>
        <v>7.5083156737831089E-3</v>
      </c>
      <c r="AA32" s="9">
        <f t="shared" si="11"/>
        <v>-0.99997181220059539</v>
      </c>
      <c r="AB32" s="9">
        <f t="shared" si="12"/>
        <v>0</v>
      </c>
      <c r="AC32" s="9">
        <f t="shared" si="13"/>
        <v>1</v>
      </c>
      <c r="AD32" s="9">
        <f t="shared" si="14"/>
        <v>0.86970515107766899</v>
      </c>
      <c r="AE32" s="9">
        <f t="shared" si="15"/>
        <v>-0.49348388940747767</v>
      </c>
      <c r="AF32" s="9">
        <f t="shared" si="16"/>
        <v>9.3059703544220163E-3</v>
      </c>
      <c r="AG32" s="9">
        <f t="shared" si="17"/>
        <v>1</v>
      </c>
      <c r="AH32" s="9">
        <f t="shared" si="18"/>
        <v>0.86219683540388592</v>
      </c>
      <c r="AI32" s="9">
        <f t="shared" si="19"/>
        <v>0.50648792279311772</v>
      </c>
      <c r="AJ32" s="9">
        <f t="shared" si="20"/>
        <v>9.3059703544220163E-3</v>
      </c>
      <c r="AK32" s="9">
        <f t="shared" si="21"/>
        <v>1</v>
      </c>
      <c r="AL32" s="9">
        <f t="shared" si="22"/>
        <v>-9.3057080395964002E-3</v>
      </c>
      <c r="AM32" s="9">
        <f t="shared" si="23"/>
        <v>-6.9872163071867775E-5</v>
      </c>
      <c r="AN32" s="9">
        <f t="shared" si="24"/>
        <v>0.86597540318173161</v>
      </c>
      <c r="AO32" s="9">
        <f t="shared" si="25"/>
        <v>0.8660254037844386</v>
      </c>
      <c r="AP32" s="9">
        <f t="shared" si="54"/>
        <v>-1.2802237426590667E-5</v>
      </c>
      <c r="AQ32" s="9">
        <f t="shared" si="55"/>
        <v>-0.81917523115932489</v>
      </c>
      <c r="AR32" s="9">
        <f t="shared" si="56"/>
        <v>0.57354332050087498</v>
      </c>
      <c r="AS32" s="9">
        <f t="shared" si="41"/>
        <v>1</v>
      </c>
      <c r="AT32" s="9">
        <v>0</v>
      </c>
      <c r="AU32" s="9">
        <f t="shared" si="42"/>
        <v>-0.8191520442889918</v>
      </c>
      <c r="AV32" s="9">
        <f t="shared" si="43"/>
        <v>0.57357643635104605</v>
      </c>
      <c r="AW32" s="9">
        <f t="shared" si="44"/>
        <v>0.99999999910090609</v>
      </c>
      <c r="AX32" s="9">
        <f t="shared" si="29"/>
        <v>4.2405044757284126E-5</v>
      </c>
      <c r="AY32" s="9">
        <f t="shared" si="30"/>
        <v>4.2405044769992833E-5</v>
      </c>
      <c r="AZ32" s="17">
        <f t="shared" si="45"/>
        <v>0.14577780572303364</v>
      </c>
      <c r="BA32" s="9">
        <f t="shared" si="31"/>
        <v>1.7319019864815548</v>
      </c>
      <c r="BB32" s="9">
        <f t="shared" si="32"/>
        <v>1.3004033385640046E-2</v>
      </c>
      <c r="BC32" s="9">
        <f t="shared" si="33"/>
        <v>1.8611940708844033E-2</v>
      </c>
      <c r="BD32" s="9">
        <f t="shared" si="48"/>
        <v>1.7320508075688772</v>
      </c>
      <c r="BE32" s="9">
        <f t="shared" si="49"/>
        <v>0.9999140781051733</v>
      </c>
      <c r="BF32" s="9">
        <f t="shared" si="50"/>
        <v>1.3108638643330013E-2</v>
      </c>
      <c r="BG32" s="9">
        <f t="shared" si="51"/>
        <v>1.3109014095924163E-2</v>
      </c>
      <c r="BH32" s="9">
        <f t="shared" si="46"/>
        <v>0.75109118127395913</v>
      </c>
      <c r="BI32" s="9">
        <f t="shared" si="34"/>
        <v>0.26188350575019115</v>
      </c>
      <c r="BJ32">
        <f t="shared" si="47"/>
        <v>3.2959746043559335E-17</v>
      </c>
    </row>
    <row r="33" spans="1:62">
      <c r="A33" s="8">
        <v>35</v>
      </c>
      <c r="B33" s="9">
        <f t="shared" si="52"/>
        <v>0.6108652381980153</v>
      </c>
      <c r="C33" s="10">
        <v>35</v>
      </c>
      <c r="D33" s="9">
        <f t="shared" si="53"/>
        <v>0.6108652381980153</v>
      </c>
      <c r="E33" s="8">
        <v>-2</v>
      </c>
      <c r="F33" s="8">
        <f t="shared" si="0"/>
        <v>-0.5</v>
      </c>
      <c r="G33" s="9">
        <f t="shared" si="1"/>
        <v>-8.7266462599716477E-3</v>
      </c>
      <c r="H33" s="9">
        <v>0</v>
      </c>
      <c r="I33" s="9">
        <v>0.5</v>
      </c>
      <c r="J33" s="9">
        <v>0</v>
      </c>
      <c r="K33" s="9">
        <f t="shared" si="2"/>
        <v>0.91227599008430083</v>
      </c>
      <c r="L33" s="9">
        <f t="shared" si="3"/>
        <v>0.31978833324867112</v>
      </c>
      <c r="M33" s="9">
        <f t="shared" si="35"/>
        <v>0.86849509575713679</v>
      </c>
      <c r="N33" s="9">
        <f t="shared" si="36"/>
        <v>4.3410108436960915E-3</v>
      </c>
      <c r="O33" s="9">
        <f t="shared" si="37"/>
        <v>6.1996059836705031E-3</v>
      </c>
      <c r="P33" s="9">
        <f t="shared" si="38"/>
        <v>0.99996156488564725</v>
      </c>
      <c r="Q33" s="9">
        <f t="shared" si="39"/>
        <v>-0.86849509575713679</v>
      </c>
      <c r="R33" s="9">
        <f t="shared" si="40"/>
        <v>4.3221664685510041E-3</v>
      </c>
      <c r="S33" s="9">
        <f t="shared" si="4"/>
        <v>0.86352301463443282</v>
      </c>
      <c r="T33" s="11">
        <f t="shared" si="5"/>
        <v>5.0054631140647636E-3</v>
      </c>
      <c r="U33" s="12">
        <f t="shared" si="6"/>
        <v>0.50430943199256262</v>
      </c>
      <c r="V33" s="11">
        <f t="shared" si="7"/>
        <v>0.99998747259103893</v>
      </c>
      <c r="W33" s="9">
        <f t="shared" si="8"/>
        <v>5.0054631140647636E-3</v>
      </c>
      <c r="X33" s="9">
        <f t="shared" si="9"/>
        <v>-0.49998747259103893</v>
      </c>
      <c r="Y33" s="9">
        <v>0</v>
      </c>
      <c r="Z33" s="9">
        <f t="shared" si="10"/>
        <v>5.0054631140647636E-3</v>
      </c>
      <c r="AA33" s="9">
        <f t="shared" si="11"/>
        <v>-0.99998747259103893</v>
      </c>
      <c r="AB33" s="9">
        <f t="shared" si="12"/>
        <v>0</v>
      </c>
      <c r="AC33" s="9">
        <f t="shared" si="13"/>
        <v>1</v>
      </c>
      <c r="AD33" s="9">
        <f t="shared" si="14"/>
        <v>0.86849509575713679</v>
      </c>
      <c r="AE33" s="9">
        <f t="shared" si="15"/>
        <v>-0.49565898915630391</v>
      </c>
      <c r="AF33" s="9">
        <f t="shared" si="16"/>
        <v>6.1996059836705031E-3</v>
      </c>
      <c r="AG33" s="9">
        <f t="shared" si="17"/>
        <v>1</v>
      </c>
      <c r="AH33" s="9">
        <f t="shared" si="18"/>
        <v>0.86348963264307199</v>
      </c>
      <c r="AI33" s="9">
        <f t="shared" si="19"/>
        <v>0.50432848343473502</v>
      </c>
      <c r="AJ33" s="9">
        <f t="shared" si="20"/>
        <v>6.1996059836705031E-3</v>
      </c>
      <c r="AK33" s="9">
        <f t="shared" si="21"/>
        <v>1</v>
      </c>
      <c r="AL33" s="9">
        <f t="shared" si="22"/>
        <v>-6.1995283186709483E-3</v>
      </c>
      <c r="AM33" s="9">
        <f t="shared" si="23"/>
        <v>-3.1031899072997896E-5</v>
      </c>
      <c r="AN33" s="9">
        <f t="shared" si="24"/>
        <v>0.86600321297651506</v>
      </c>
      <c r="AO33" s="9">
        <f t="shared" si="25"/>
        <v>0.8660254037844386</v>
      </c>
      <c r="AP33" s="9">
        <f t="shared" si="54"/>
        <v>-5.7681818104501209E-6</v>
      </c>
      <c r="AQ33" s="9">
        <f t="shared" si="55"/>
        <v>-0.81916233514299108</v>
      </c>
      <c r="AR33" s="9">
        <f t="shared" si="56"/>
        <v>0.57356173917880038</v>
      </c>
      <c r="AS33" s="9">
        <f t="shared" si="41"/>
        <v>1</v>
      </c>
      <c r="AT33" s="9">
        <v>0</v>
      </c>
      <c r="AU33" s="9">
        <f t="shared" si="42"/>
        <v>-0.8191520442889918</v>
      </c>
      <c r="AV33" s="9">
        <f t="shared" si="43"/>
        <v>0.57357643635104605</v>
      </c>
      <c r="AW33" s="9">
        <f t="shared" si="44"/>
        <v>0.99999999982240984</v>
      </c>
      <c r="AX33" s="9">
        <f t="shared" si="29"/>
        <v>1.8846228524350192E-5</v>
      </c>
      <c r="AY33" s="9">
        <f t="shared" si="30"/>
        <v>1.8846228525465826E-5</v>
      </c>
      <c r="AZ33" s="17">
        <f t="shared" si="45"/>
        <v>6.4788561254895155E-2</v>
      </c>
      <c r="BA33" s="9">
        <f t="shared" si="31"/>
        <v>1.7319847284002088</v>
      </c>
      <c r="BB33" s="9">
        <f t="shared" si="32"/>
        <v>8.6694942784311113E-3</v>
      </c>
      <c r="BC33" s="9">
        <f t="shared" si="33"/>
        <v>1.2399211967341006E-2</v>
      </c>
      <c r="BD33" s="9">
        <f t="shared" si="48"/>
        <v>1.7320508075688772</v>
      </c>
      <c r="BE33" s="9">
        <f t="shared" si="49"/>
        <v>0.99996184917418152</v>
      </c>
      <c r="BF33" s="9">
        <f t="shared" si="50"/>
        <v>8.7349983486808714E-3</v>
      </c>
      <c r="BG33" s="9">
        <f t="shared" si="51"/>
        <v>8.7351094328428965E-3</v>
      </c>
      <c r="BH33" s="9">
        <f t="shared" si="46"/>
        <v>0.50048490408681212</v>
      </c>
      <c r="BI33" s="9">
        <f t="shared" si="34"/>
        <v>0.11637698083490911</v>
      </c>
      <c r="BJ33">
        <f t="shared" si="47"/>
        <v>-6.3317406873153459E-17</v>
      </c>
    </row>
    <row r="34" spans="1:62">
      <c r="A34" s="10">
        <v>35</v>
      </c>
      <c r="B34" s="9">
        <f t="shared" si="52"/>
        <v>0.6108652381980153</v>
      </c>
      <c r="C34" s="10">
        <v>35</v>
      </c>
      <c r="D34" s="9">
        <f t="shared" si="53"/>
        <v>0.6108652381980153</v>
      </c>
      <c r="E34" s="8">
        <v>-1</v>
      </c>
      <c r="F34" s="8">
        <f t="shared" si="0"/>
        <v>-0.25</v>
      </c>
      <c r="G34" s="9">
        <f t="shared" si="1"/>
        <v>-4.3633231299858239E-3</v>
      </c>
      <c r="H34" s="9">
        <v>0</v>
      </c>
      <c r="I34" s="9">
        <v>0.5</v>
      </c>
      <c r="J34" s="9">
        <v>0</v>
      </c>
      <c r="K34" s="9">
        <f t="shared" si="2"/>
        <v>0.91227599008430083</v>
      </c>
      <c r="L34" s="9">
        <f t="shared" si="3"/>
        <v>0.31978833324867112</v>
      </c>
      <c r="M34" s="9">
        <f t="shared" si="35"/>
        <v>0.86726850554189017</v>
      </c>
      <c r="N34" s="9">
        <f t="shared" si="36"/>
        <v>2.1689601952841475E-3</v>
      </c>
      <c r="O34" s="9">
        <f t="shared" si="37"/>
        <v>3.0975961795980667E-3</v>
      </c>
      <c r="P34" s="9">
        <f t="shared" si="38"/>
        <v>0.99999040489790814</v>
      </c>
      <c r="Q34" s="9">
        <f t="shared" si="39"/>
        <v>-0.86726850554189017</v>
      </c>
      <c r="R34" s="9">
        <f t="shared" si="40"/>
        <v>2.1642558069554204E-3</v>
      </c>
      <c r="S34" s="9">
        <f t="shared" si="4"/>
        <v>0.86477411976947238</v>
      </c>
      <c r="T34" s="11">
        <f t="shared" si="5"/>
        <v>2.5027073821162222E-3</v>
      </c>
      <c r="U34" s="12">
        <f t="shared" si="6"/>
        <v>0.50216105163277469</v>
      </c>
      <c r="V34" s="11">
        <f t="shared" si="7"/>
        <v>0.99999686822297573</v>
      </c>
      <c r="W34" s="9">
        <f t="shared" si="8"/>
        <v>2.5027073821162222E-3</v>
      </c>
      <c r="X34" s="9">
        <f t="shared" si="9"/>
        <v>-0.49999686822297573</v>
      </c>
      <c r="Y34" s="9">
        <v>0</v>
      </c>
      <c r="Z34" s="9">
        <f t="shared" si="10"/>
        <v>2.5027073821162222E-3</v>
      </c>
      <c r="AA34" s="9">
        <f t="shared" si="11"/>
        <v>-0.99999686822297573</v>
      </c>
      <c r="AB34" s="9">
        <f t="shared" si="12"/>
        <v>0</v>
      </c>
      <c r="AC34" s="9">
        <f t="shared" si="13"/>
        <v>1</v>
      </c>
      <c r="AD34" s="9">
        <f t="shared" si="14"/>
        <v>0.86726850554189017</v>
      </c>
      <c r="AE34" s="9">
        <f t="shared" si="15"/>
        <v>-0.49783103980471588</v>
      </c>
      <c r="AF34" s="9">
        <f t="shared" si="16"/>
        <v>3.0975961795980667E-3</v>
      </c>
      <c r="AG34" s="9">
        <f t="shared" si="17"/>
        <v>1</v>
      </c>
      <c r="AH34" s="9">
        <f t="shared" si="18"/>
        <v>0.86476579815977395</v>
      </c>
      <c r="AI34" s="9">
        <f t="shared" si="19"/>
        <v>0.50216582841825985</v>
      </c>
      <c r="AJ34" s="9">
        <f t="shared" si="20"/>
        <v>3.0975961795980667E-3</v>
      </c>
      <c r="AK34" s="9">
        <f t="shared" si="21"/>
        <v>1</v>
      </c>
      <c r="AL34" s="9">
        <f t="shared" si="22"/>
        <v>-3.0975864786175209E-3</v>
      </c>
      <c r="AM34" s="9">
        <f t="shared" si="23"/>
        <v>-7.752376825495088E-6</v>
      </c>
      <c r="AN34" s="9">
        <f t="shared" si="24"/>
        <v>0.86601986403194475</v>
      </c>
      <c r="AO34" s="9">
        <f t="shared" si="25"/>
        <v>0.8660254037844386</v>
      </c>
      <c r="AP34" s="9">
        <f t="shared" si="54"/>
        <v>-1.4615962553509929E-6</v>
      </c>
      <c r="AQ34" s="9">
        <f t="shared" si="55"/>
        <v>-0.81915461335653705</v>
      </c>
      <c r="AR34" s="9">
        <f t="shared" si="56"/>
        <v>0.57357276732300166</v>
      </c>
      <c r="AS34" s="9">
        <f t="shared" si="41"/>
        <v>1</v>
      </c>
      <c r="AT34" s="9">
        <v>0</v>
      </c>
      <c r="AU34" s="9">
        <f t="shared" si="42"/>
        <v>-0.8191520442889918</v>
      </c>
      <c r="AV34" s="9">
        <f t="shared" si="43"/>
        <v>0.57357643635104605</v>
      </c>
      <c r="AW34" s="9">
        <f t="shared" si="44"/>
        <v>0.9999999999889011</v>
      </c>
      <c r="AX34" s="9">
        <f t="shared" si="29"/>
        <v>4.7114540382301702E-6</v>
      </c>
      <c r="AY34" s="9">
        <f t="shared" si="30"/>
        <v>4.7114540382476005E-6</v>
      </c>
      <c r="AZ34" s="17">
        <f t="shared" si="45"/>
        <v>1.619678590568735E-2</v>
      </c>
      <c r="BA34" s="9">
        <f t="shared" si="31"/>
        <v>1.7320343037016641</v>
      </c>
      <c r="BB34" s="9">
        <f t="shared" si="32"/>
        <v>4.3347886135439717E-3</v>
      </c>
      <c r="BC34" s="9">
        <f t="shared" si="33"/>
        <v>6.1951923591961333E-3</v>
      </c>
      <c r="BD34" s="9">
        <f t="shared" si="48"/>
        <v>1.7320508075688772</v>
      </c>
      <c r="BE34" s="9">
        <f t="shared" si="49"/>
        <v>0.99999047148782183</v>
      </c>
      <c r="BF34" s="9">
        <f t="shared" si="50"/>
        <v>4.365424786174148E-3</v>
      </c>
      <c r="BG34" s="9">
        <f t="shared" si="51"/>
        <v>4.3654386515614074E-3</v>
      </c>
      <c r="BH34" s="9">
        <f t="shared" si="46"/>
        <v>0.25012121045774982</v>
      </c>
      <c r="BI34" s="9">
        <f t="shared" si="34"/>
        <v>2.9090509859956981E-2</v>
      </c>
      <c r="BJ34">
        <f t="shared" si="47"/>
        <v>8.0230960763927328E-17</v>
      </c>
    </row>
    <row r="35" spans="1:62">
      <c r="A35" s="13">
        <v>35</v>
      </c>
      <c r="B35" s="11">
        <f t="shared" si="52"/>
        <v>0.6108652381980153</v>
      </c>
      <c r="C35" s="14">
        <v>35</v>
      </c>
      <c r="D35" s="11">
        <f t="shared" si="53"/>
        <v>0.6108652381980153</v>
      </c>
      <c r="E35" s="13">
        <v>0</v>
      </c>
      <c r="F35" s="13">
        <f t="shared" ref="F35:F66" si="57">E35/4</f>
        <v>0</v>
      </c>
      <c r="G35" s="11">
        <f t="shared" ref="G35:G66" si="58">F35/180*PI()</f>
        <v>0</v>
      </c>
      <c r="H35" s="11">
        <v>0</v>
      </c>
      <c r="I35" s="11">
        <v>0.5</v>
      </c>
      <c r="J35" s="11">
        <v>0</v>
      </c>
      <c r="K35" s="11">
        <f t="shared" ref="K35:K67" si="59">SQRT(0.25*SIN(D35)*SIN(D35)+0.75)</f>
        <v>0.91227599008430083</v>
      </c>
      <c r="L35" s="11">
        <f t="shared" ref="L35:L67" si="60">ATAN2(SQRT(3),SIN(D35))</f>
        <v>0.31978833324867112</v>
      </c>
      <c r="M35" s="11">
        <f t="shared" si="35"/>
        <v>0.8660254037844386</v>
      </c>
      <c r="N35" s="11">
        <f t="shared" si="36"/>
        <v>0</v>
      </c>
      <c r="O35" s="11">
        <f t="shared" si="37"/>
        <v>0</v>
      </c>
      <c r="P35" s="11">
        <f t="shared" si="38"/>
        <v>1</v>
      </c>
      <c r="Q35" s="11">
        <f t="shared" si="39"/>
        <v>-0.8660254037844386</v>
      </c>
      <c r="R35" s="11">
        <f t="shared" si="40"/>
        <v>0</v>
      </c>
      <c r="S35" s="11">
        <f t="shared" ref="S35:S66" si="61">(-Q35+SQRT(Q35*Q35-4*P35*R35))/2/P35</f>
        <v>0.8660254037844386</v>
      </c>
      <c r="T35" s="11">
        <f t="shared" ref="T35:T67" si="62">(-Q35-SQRT(Q35*Q35-4*P35*R35))/2/P35</f>
        <v>0</v>
      </c>
      <c r="U35" s="11">
        <f t="shared" ref="U35:U67" si="63">SQRT(1-S35*S35)</f>
        <v>0.50000000000000011</v>
      </c>
      <c r="V35" s="11">
        <f t="shared" ref="V35:V67" si="64">SQRT(1-T35*T35)</f>
        <v>1</v>
      </c>
      <c r="W35" s="11">
        <f t="shared" ref="W35:W67" si="65">T35</f>
        <v>0</v>
      </c>
      <c r="X35" s="11">
        <f t="shared" ref="X35:X67" si="66">-V35+0.5</f>
        <v>-0.5</v>
      </c>
      <c r="Y35" s="11">
        <v>0</v>
      </c>
      <c r="Z35" s="11">
        <f t="shared" ref="Z35:Z67" si="67">W35-H35</f>
        <v>0</v>
      </c>
      <c r="AA35" s="11">
        <f t="shared" ref="AA35:AA67" si="68">X35-I35</f>
        <v>-1</v>
      </c>
      <c r="AB35" s="11">
        <f t="shared" ref="AB35:AB67" si="69">Y35-J35</f>
        <v>0</v>
      </c>
      <c r="AC35" s="11">
        <f t="shared" ref="AC35:AC66" si="70">SQRT(Z35*Z35+AA35*AA35+AB35*AB35)</f>
        <v>1</v>
      </c>
      <c r="AD35" s="11">
        <f t="shared" ref="AD35:AD67" si="71">M35-H35</f>
        <v>0.8660254037844386</v>
      </c>
      <c r="AE35" s="11">
        <f t="shared" ref="AE35:AE67" si="72">N35-I35</f>
        <v>-0.5</v>
      </c>
      <c r="AF35" s="11">
        <f t="shared" ref="AF35:AF67" si="73">O35-J35</f>
        <v>0</v>
      </c>
      <c r="AG35" s="11">
        <f t="shared" ref="AG35:AG66" si="74">SQRT(AD35*AD35+AE35*AE35+AF35*AF35)</f>
        <v>1</v>
      </c>
      <c r="AH35" s="11">
        <f t="shared" ref="AH35:AH67" si="75">M35-W35</f>
        <v>0.8660254037844386</v>
      </c>
      <c r="AI35" s="11">
        <f t="shared" ref="AI35:AI67" si="76">N35-X35</f>
        <v>0.5</v>
      </c>
      <c r="AJ35" s="11">
        <f t="shared" ref="AJ35:AJ67" si="77">O35-Y35</f>
        <v>0</v>
      </c>
      <c r="AK35" s="11">
        <f t="shared" ref="AK35:AK66" si="78">SQRT(AH35*AH35+AI35*AI35+AJ35*AJ35)</f>
        <v>1</v>
      </c>
      <c r="AL35" s="11">
        <f t="shared" ref="AL35:AL67" si="79">AA35*AF35-AB35*AE35</f>
        <v>0</v>
      </c>
      <c r="AM35" s="11">
        <f t="shared" ref="AM35:AM67" si="80">AB35*AD35-Z35*AF35</f>
        <v>0</v>
      </c>
      <c r="AN35" s="11">
        <f t="shared" ref="AN35:AN67" si="81">Z35*AE35-AA35*AD35</f>
        <v>0.8660254037844386</v>
      </c>
      <c r="AO35" s="11">
        <f t="shared" ref="AO35:AO66" si="82">SQRT(AL35*AL35+AM35*AM35+AN35*AN35)</f>
        <v>0.8660254037844386</v>
      </c>
      <c r="AP35" s="9">
        <f t="shared" si="54"/>
        <v>0</v>
      </c>
      <c r="AQ35" s="9">
        <f t="shared" si="55"/>
        <v>-0.8191520442889918</v>
      </c>
      <c r="AR35" s="9">
        <f t="shared" si="56"/>
        <v>0.57357643635104605</v>
      </c>
      <c r="AS35" s="11">
        <f t="shared" si="41"/>
        <v>1</v>
      </c>
      <c r="AT35" s="11">
        <v>0</v>
      </c>
      <c r="AU35" s="11">
        <f t="shared" si="42"/>
        <v>-0.8191520442889918</v>
      </c>
      <c r="AV35" s="11">
        <f t="shared" si="43"/>
        <v>0.57357643635104605</v>
      </c>
      <c r="AW35" s="11">
        <f t="shared" si="44"/>
        <v>0.99999999999999989</v>
      </c>
      <c r="AX35" s="11">
        <f t="shared" si="29"/>
        <v>1.4901161193847656E-8</v>
      </c>
      <c r="AY35" s="11">
        <f t="shared" si="30"/>
        <v>1.4901161193847655E-8</v>
      </c>
      <c r="AZ35" s="18">
        <f t="shared" si="45"/>
        <v>5.1226418775095629E-5</v>
      </c>
      <c r="BA35" s="11">
        <f t="shared" ref="BA35:BA67" si="83">AD35+AH35</f>
        <v>1.7320508075688772</v>
      </c>
      <c r="BB35" s="11">
        <f t="shared" ref="BB35:BB67" si="84">AE35+AI35</f>
        <v>0</v>
      </c>
      <c r="BC35" s="11">
        <f t="shared" ref="BC35:BC67" si="85">AF35+AJ35</f>
        <v>0</v>
      </c>
      <c r="BD35" s="11">
        <f t="shared" si="48"/>
        <v>1.7320508075688772</v>
      </c>
      <c r="BE35" s="11">
        <f t="shared" si="49"/>
        <v>1</v>
      </c>
      <c r="BF35" s="11">
        <f t="shared" si="50"/>
        <v>0</v>
      </c>
      <c r="BG35" s="11">
        <f t="shared" si="51"/>
        <v>0</v>
      </c>
      <c r="BH35" s="11">
        <f t="shared" si="46"/>
        <v>0</v>
      </c>
      <c r="BI35" s="11">
        <f t="shared" ref="BI35:BI66" si="86">(BH35+F35)*240</f>
        <v>0</v>
      </c>
      <c r="BJ35">
        <f t="shared" si="47"/>
        <v>0</v>
      </c>
    </row>
    <row r="36" spans="1:62">
      <c r="A36" s="10">
        <v>35</v>
      </c>
      <c r="B36" s="9">
        <f t="shared" si="52"/>
        <v>0.6108652381980153</v>
      </c>
      <c r="C36" s="10">
        <v>35</v>
      </c>
      <c r="D36" s="9">
        <f t="shared" si="53"/>
        <v>0.6108652381980153</v>
      </c>
      <c r="E36" s="8">
        <v>1</v>
      </c>
      <c r="F36" s="8">
        <f t="shared" si="57"/>
        <v>0.25</v>
      </c>
      <c r="G36" s="9">
        <f t="shared" si="58"/>
        <v>4.3633231299858239E-3</v>
      </c>
      <c r="H36" s="9">
        <v>0</v>
      </c>
      <c r="I36" s="9">
        <v>0.5</v>
      </c>
      <c r="J36" s="9">
        <v>0</v>
      </c>
      <c r="K36" s="9">
        <f t="shared" si="59"/>
        <v>0.91227599008430083</v>
      </c>
      <c r="L36" s="9">
        <f t="shared" si="60"/>
        <v>0.31978833324867112</v>
      </c>
      <c r="M36" s="9">
        <f t="shared" si="35"/>
        <v>0.86476581415164777</v>
      </c>
      <c r="N36" s="9">
        <f t="shared" si="36"/>
        <v>-2.1658284482808099E-3</v>
      </c>
      <c r="O36" s="9">
        <f t="shared" si="37"/>
        <v>-3.0931235813576041E-3</v>
      </c>
      <c r="P36" s="9">
        <f t="shared" si="38"/>
        <v>0.99999043258651044</v>
      </c>
      <c r="Q36" s="9">
        <f t="shared" si="39"/>
        <v>-0.86476581415164777</v>
      </c>
      <c r="R36" s="9">
        <f t="shared" si="40"/>
        <v>-2.1705192611481926E-3</v>
      </c>
      <c r="S36" s="9">
        <f t="shared" si="61"/>
        <v>0.86727679517348755</v>
      </c>
      <c r="T36" s="11">
        <f t="shared" si="62"/>
        <v>-2.5027073705666718E-3</v>
      </c>
      <c r="U36" s="12">
        <f t="shared" si="63"/>
        <v>0.49782623530063635</v>
      </c>
      <c r="V36" s="11">
        <f t="shared" si="64"/>
        <v>0.99999686822300471</v>
      </c>
      <c r="W36" s="9">
        <f t="shared" si="65"/>
        <v>-2.5027073705666718E-3</v>
      </c>
      <c r="X36" s="9">
        <f t="shared" si="66"/>
        <v>-0.49999686822300471</v>
      </c>
      <c r="Y36" s="9">
        <v>0</v>
      </c>
      <c r="Z36" s="9">
        <f t="shared" si="67"/>
        <v>-2.5027073705666718E-3</v>
      </c>
      <c r="AA36" s="9">
        <f t="shared" si="68"/>
        <v>-0.99999686822300471</v>
      </c>
      <c r="AB36" s="9">
        <f t="shared" si="69"/>
        <v>0</v>
      </c>
      <c r="AC36" s="9">
        <f t="shared" si="70"/>
        <v>1</v>
      </c>
      <c r="AD36" s="9">
        <f t="shared" si="71"/>
        <v>0.86476581415164777</v>
      </c>
      <c r="AE36" s="9">
        <f t="shared" si="72"/>
        <v>-0.50216582844828084</v>
      </c>
      <c r="AF36" s="9">
        <f t="shared" si="73"/>
        <v>-3.0931235813576041E-3</v>
      </c>
      <c r="AG36" s="9">
        <f t="shared" si="74"/>
        <v>1</v>
      </c>
      <c r="AH36" s="9">
        <f t="shared" si="75"/>
        <v>0.86726852152221445</v>
      </c>
      <c r="AI36" s="9">
        <f t="shared" si="76"/>
        <v>0.49783103977472387</v>
      </c>
      <c r="AJ36" s="9">
        <f t="shared" si="77"/>
        <v>-3.0931235813576041E-3</v>
      </c>
      <c r="AK36" s="9">
        <f t="shared" si="78"/>
        <v>1</v>
      </c>
      <c r="AL36" s="9">
        <f t="shared" si="79"/>
        <v>3.0931138943843285E-3</v>
      </c>
      <c r="AM36" s="9">
        <f t="shared" si="80"/>
        <v>-7.7411831851372566E-6</v>
      </c>
      <c r="AN36" s="9">
        <f t="shared" si="81"/>
        <v>0.86601988001806895</v>
      </c>
      <c r="AO36" s="9">
        <f t="shared" si="82"/>
        <v>0.86602540378443871</v>
      </c>
      <c r="AP36" s="9">
        <f t="shared" si="54"/>
        <v>-1.5006271635218359E-6</v>
      </c>
      <c r="AQ36" s="9">
        <f t="shared" si="55"/>
        <v>-0.81915460594291167</v>
      </c>
      <c r="AR36" s="9">
        <f t="shared" si="56"/>
        <v>0.57357277791075578</v>
      </c>
      <c r="AS36" s="9">
        <f t="shared" si="41"/>
        <v>1</v>
      </c>
      <c r="AT36" s="9">
        <v>0</v>
      </c>
      <c r="AU36" s="9">
        <f t="shared" si="42"/>
        <v>-0.8191520442889918</v>
      </c>
      <c r="AV36" s="9">
        <f t="shared" si="43"/>
        <v>0.57357643635104605</v>
      </c>
      <c r="AW36" s="9">
        <f t="shared" si="44"/>
        <v>0.99999999998890088</v>
      </c>
      <c r="AX36" s="9">
        <f t="shared" si="29"/>
        <v>4.7115011666734445E-6</v>
      </c>
      <c r="AY36" s="9">
        <f t="shared" si="30"/>
        <v>4.7115011666908756E-6</v>
      </c>
      <c r="AZ36" s="17">
        <f t="shared" si="45"/>
        <v>1.6196947921341031E-2</v>
      </c>
      <c r="BA36" s="9">
        <f t="shared" si="83"/>
        <v>1.7320343356738621</v>
      </c>
      <c r="BB36" s="9">
        <f t="shared" si="84"/>
        <v>-4.3347886735569663E-3</v>
      </c>
      <c r="BC36" s="9">
        <f t="shared" si="85"/>
        <v>-6.1862471627152082E-3</v>
      </c>
      <c r="BD36" s="9">
        <f t="shared" si="48"/>
        <v>1.7320508075688772</v>
      </c>
      <c r="BE36" s="9">
        <f t="shared" si="49"/>
        <v>0.99999048994697903</v>
      </c>
      <c r="BF36" s="9">
        <f>-SQRT(1-BE36*BE36)</f>
        <v>-4.361194286068285E-3</v>
      </c>
      <c r="BG36" s="9">
        <f t="shared" si="51"/>
        <v>-4.3612081111838417E-3</v>
      </c>
      <c r="BH36" s="9">
        <f t="shared" si="46"/>
        <v>-0.24987881834905559</v>
      </c>
      <c r="BI36" s="9">
        <f t="shared" si="86"/>
        <v>2.9083596226657793E-2</v>
      </c>
      <c r="BJ36">
        <f t="shared" si="47"/>
        <v>-4.3368086899420177E-18</v>
      </c>
    </row>
    <row r="37" spans="1:62">
      <c r="A37" s="8">
        <v>35</v>
      </c>
      <c r="B37" s="9">
        <f t="shared" si="52"/>
        <v>0.6108652381980153</v>
      </c>
      <c r="C37" s="10">
        <v>35</v>
      </c>
      <c r="D37" s="9">
        <f t="shared" si="53"/>
        <v>0.6108652381980153</v>
      </c>
      <c r="E37" s="8">
        <v>2</v>
      </c>
      <c r="F37" s="8">
        <f t="shared" si="57"/>
        <v>0.5</v>
      </c>
      <c r="G37" s="9">
        <f t="shared" si="58"/>
        <v>8.7266462599716477E-3</v>
      </c>
      <c r="H37" s="9">
        <v>0</v>
      </c>
      <c r="I37" s="9">
        <v>0.5</v>
      </c>
      <c r="J37" s="9">
        <v>0</v>
      </c>
      <c r="K37" s="9">
        <f t="shared" si="59"/>
        <v>0.91227599008430083</v>
      </c>
      <c r="L37" s="9">
        <f t="shared" si="60"/>
        <v>0.31978833324867112</v>
      </c>
      <c r="M37" s="9">
        <f t="shared" si="35"/>
        <v>0.86348976062428862</v>
      </c>
      <c r="N37" s="9">
        <f t="shared" si="36"/>
        <v>-4.3284839153065191E-3</v>
      </c>
      <c r="O37" s="9">
        <f t="shared" si="37"/>
        <v>-6.1817156758603165E-3</v>
      </c>
      <c r="P37" s="9">
        <f t="shared" si="38"/>
        <v>0.99996178639130284</v>
      </c>
      <c r="Q37" s="9">
        <f t="shared" si="39"/>
        <v>-0.86348976062428862</v>
      </c>
      <c r="R37" s="9">
        <f t="shared" si="40"/>
        <v>-4.3472196883115868E-3</v>
      </c>
      <c r="S37" s="9">
        <f t="shared" si="61"/>
        <v>0.8685282218743644</v>
      </c>
      <c r="T37" s="11">
        <f t="shared" si="62"/>
        <v>-5.0054629292644003E-3</v>
      </c>
      <c r="U37" s="12">
        <f t="shared" si="63"/>
        <v>0.49563971572882948</v>
      </c>
      <c r="V37" s="11">
        <f t="shared" si="64"/>
        <v>0.99998747259196386</v>
      </c>
      <c r="W37" s="9">
        <f t="shared" si="65"/>
        <v>-5.0054629292644003E-3</v>
      </c>
      <c r="X37" s="9">
        <f t="shared" si="66"/>
        <v>-0.49998747259196386</v>
      </c>
      <c r="Y37" s="9">
        <v>0</v>
      </c>
      <c r="Z37" s="9">
        <f t="shared" si="67"/>
        <v>-5.0054629292644003E-3</v>
      </c>
      <c r="AA37" s="9">
        <f t="shared" si="68"/>
        <v>-0.99998747259196386</v>
      </c>
      <c r="AB37" s="9">
        <f t="shared" si="69"/>
        <v>0</v>
      </c>
      <c r="AC37" s="9">
        <f t="shared" si="70"/>
        <v>1</v>
      </c>
      <c r="AD37" s="9">
        <f t="shared" si="71"/>
        <v>0.86348976062428862</v>
      </c>
      <c r="AE37" s="9">
        <f t="shared" si="72"/>
        <v>-0.50432848391530649</v>
      </c>
      <c r="AF37" s="9">
        <f t="shared" si="73"/>
        <v>-6.1817156758603165E-3</v>
      </c>
      <c r="AG37" s="9">
        <f t="shared" si="74"/>
        <v>1</v>
      </c>
      <c r="AH37" s="9">
        <f t="shared" si="75"/>
        <v>0.86849522355355302</v>
      </c>
      <c r="AI37" s="9">
        <f t="shared" si="76"/>
        <v>0.49565898867665736</v>
      </c>
      <c r="AJ37" s="9">
        <f t="shared" si="77"/>
        <v>-6.1817156758603165E-3</v>
      </c>
      <c r="AK37" s="9">
        <f t="shared" si="78"/>
        <v>1</v>
      </c>
      <c r="AL37" s="9">
        <f t="shared" si="79"/>
        <v>6.1816382349856817E-3</v>
      </c>
      <c r="AM37" s="9">
        <f t="shared" si="80"/>
        <v>-3.0942348654771439E-5</v>
      </c>
      <c r="AN37" s="9">
        <f t="shared" si="81"/>
        <v>0.86600334086613251</v>
      </c>
      <c r="AO37" s="9">
        <f t="shared" si="82"/>
        <v>0.8660254037844386</v>
      </c>
      <c r="AP37" s="9">
        <f t="shared" si="54"/>
        <v>-6.08043060068824E-6</v>
      </c>
      <c r="AQ37" s="9">
        <f t="shared" si="55"/>
        <v>-0.81916227583369894</v>
      </c>
      <c r="AR37" s="9">
        <f t="shared" si="56"/>
        <v>0.57356182388124755</v>
      </c>
      <c r="AS37" s="9">
        <f t="shared" si="41"/>
        <v>1</v>
      </c>
      <c r="AT37" s="9">
        <v>0</v>
      </c>
      <c r="AU37" s="9">
        <f t="shared" si="42"/>
        <v>-0.8191520442889918</v>
      </c>
      <c r="AV37" s="9">
        <f t="shared" si="43"/>
        <v>0.57357643635104605</v>
      </c>
      <c r="AW37" s="9">
        <f t="shared" si="44"/>
        <v>0.99999999982240984</v>
      </c>
      <c r="AX37" s="9">
        <f t="shared" si="29"/>
        <v>1.8846228524350192E-5</v>
      </c>
      <c r="AY37" s="9">
        <f t="shared" si="30"/>
        <v>1.8846228525465826E-5</v>
      </c>
      <c r="AZ37" s="17">
        <f t="shared" si="45"/>
        <v>6.4788561254895155E-2</v>
      </c>
      <c r="BA37" s="9">
        <f t="shared" si="83"/>
        <v>1.7319849841778416</v>
      </c>
      <c r="BB37" s="9">
        <f t="shared" si="84"/>
        <v>-8.6694952386491275E-3</v>
      </c>
      <c r="BC37" s="9">
        <f t="shared" si="85"/>
        <v>-1.2363431351720633E-2</v>
      </c>
      <c r="BD37" s="9">
        <f t="shared" si="48"/>
        <v>1.7320508075688772</v>
      </c>
      <c r="BE37" s="9">
        <f t="shared" si="49"/>
        <v>0.99996199684746667</v>
      </c>
      <c r="BF37" s="9">
        <f t="shared" ref="BF37:BF67" si="87">-SQRT(1-BE37*BE37)</f>
        <v>-8.7180766701744003E-3</v>
      </c>
      <c r="BG37" s="9">
        <f t="shared" si="51"/>
        <v>-8.7181871099857259E-3</v>
      </c>
      <c r="BH37" s="9">
        <f t="shared" si="46"/>
        <v>-0.49951532640753854</v>
      </c>
      <c r="BI37" s="9">
        <f t="shared" si="86"/>
        <v>0.11632166219075035</v>
      </c>
      <c r="BJ37">
        <f t="shared" si="47"/>
        <v>2.5153490401663703E-17</v>
      </c>
    </row>
    <row r="38" spans="1:62">
      <c r="A38" s="10">
        <v>35</v>
      </c>
      <c r="B38" s="9">
        <f t="shared" si="52"/>
        <v>0.6108652381980153</v>
      </c>
      <c r="C38" s="10">
        <v>35</v>
      </c>
      <c r="D38" s="9">
        <f t="shared" si="53"/>
        <v>0.6108652381980153</v>
      </c>
      <c r="E38" s="8">
        <v>3</v>
      </c>
      <c r="F38" s="8">
        <f t="shared" si="57"/>
        <v>0.75</v>
      </c>
      <c r="G38" s="9">
        <f t="shared" si="58"/>
        <v>1.3089969389957471E-2</v>
      </c>
      <c r="H38" s="9">
        <v>0</v>
      </c>
      <c r="I38" s="9">
        <v>0.5</v>
      </c>
      <c r="J38" s="9">
        <v>0</v>
      </c>
      <c r="K38" s="9">
        <f t="shared" si="59"/>
        <v>0.91227599008430083</v>
      </c>
      <c r="L38" s="9">
        <f t="shared" si="60"/>
        <v>0.31978833324867112</v>
      </c>
      <c r="M38" s="9">
        <f t="shared" si="35"/>
        <v>0.86219726749658077</v>
      </c>
      <c r="N38" s="9">
        <f t="shared" si="36"/>
        <v>-6.4879252272345145E-3</v>
      </c>
      <c r="O38" s="9">
        <f t="shared" si="37"/>
        <v>-9.265717481166863E-3</v>
      </c>
      <c r="P38" s="9">
        <f t="shared" si="38"/>
        <v>0.99991414647955923</v>
      </c>
      <c r="Q38" s="9">
        <f t="shared" si="39"/>
        <v>-0.86219726749658077</v>
      </c>
      <c r="R38" s="9">
        <f t="shared" si="40"/>
        <v>-6.5300184009887009E-3</v>
      </c>
      <c r="S38" s="9">
        <f t="shared" si="61"/>
        <v>0.86977961126113346</v>
      </c>
      <c r="T38" s="11">
        <f t="shared" si="62"/>
        <v>-7.5083147381711582E-3</v>
      </c>
      <c r="U38" s="12">
        <f t="shared" si="63"/>
        <v>0.49344039947538909</v>
      </c>
      <c r="V38" s="11">
        <f t="shared" si="64"/>
        <v>0.99997181220762044</v>
      </c>
      <c r="W38" s="9">
        <f t="shared" si="65"/>
        <v>-7.5083147381711582E-3</v>
      </c>
      <c r="X38" s="9">
        <f t="shared" si="66"/>
        <v>-0.49997181220762044</v>
      </c>
      <c r="Y38" s="9">
        <v>0</v>
      </c>
      <c r="Z38" s="9">
        <f t="shared" si="67"/>
        <v>-7.5083147381711582E-3</v>
      </c>
      <c r="AA38" s="9">
        <f t="shared" si="68"/>
        <v>-0.99997181220762044</v>
      </c>
      <c r="AB38" s="9">
        <f t="shared" si="69"/>
        <v>0</v>
      </c>
      <c r="AC38" s="9">
        <f t="shared" si="70"/>
        <v>1</v>
      </c>
      <c r="AD38" s="9">
        <f t="shared" si="71"/>
        <v>0.86219726749658077</v>
      </c>
      <c r="AE38" s="9">
        <f t="shared" si="72"/>
        <v>-0.50648792522723451</v>
      </c>
      <c r="AF38" s="9">
        <f t="shared" si="73"/>
        <v>-9.265717481166863E-3</v>
      </c>
      <c r="AG38" s="9">
        <f t="shared" si="74"/>
        <v>1</v>
      </c>
      <c r="AH38" s="9">
        <f t="shared" si="75"/>
        <v>0.86970558223475192</v>
      </c>
      <c r="AI38" s="9">
        <f t="shared" si="76"/>
        <v>0.49348388698038592</v>
      </c>
      <c r="AJ38" s="9">
        <f t="shared" si="77"/>
        <v>-9.265717481166863E-3</v>
      </c>
      <c r="AK38" s="9">
        <f t="shared" si="78"/>
        <v>1</v>
      </c>
      <c r="AL38" s="9">
        <f t="shared" si="79"/>
        <v>9.2654563010462557E-3</v>
      </c>
      <c r="AM38" s="9">
        <f t="shared" si="80"/>
        <v>-6.9569923123575299E-5</v>
      </c>
      <c r="AN38" s="9">
        <f t="shared" si="81"/>
        <v>0.86597583481270368</v>
      </c>
      <c r="AO38" s="9">
        <f t="shared" si="82"/>
        <v>0.86602540378443849</v>
      </c>
      <c r="AP38" s="9">
        <f t="shared" si="54"/>
        <v>-1.3856085671621297E-5</v>
      </c>
      <c r="AQ38" s="9">
        <f t="shared" si="55"/>
        <v>-0.8191750309888356</v>
      </c>
      <c r="AR38" s="9">
        <f t="shared" si="56"/>
        <v>0.57354360637396107</v>
      </c>
      <c r="AS38" s="9">
        <f t="shared" si="41"/>
        <v>1</v>
      </c>
      <c r="AT38" s="9">
        <v>0</v>
      </c>
      <c r="AU38" s="9">
        <f t="shared" si="42"/>
        <v>-0.8191520442889918</v>
      </c>
      <c r="AV38" s="9">
        <f t="shared" si="43"/>
        <v>0.57357643635104605</v>
      </c>
      <c r="AW38" s="9">
        <f t="shared" si="44"/>
        <v>0.99999999910090653</v>
      </c>
      <c r="AX38" s="9">
        <f t="shared" ref="AX38:AX67" si="88">SQRT(1-AW38*AW38)</f>
        <v>4.2405034284726735E-5</v>
      </c>
      <c r="AY38" s="9">
        <f t="shared" ref="AY38:AY67" si="89">ATAN2(AW38,AX38)</f>
        <v>4.2405034297435434E-5</v>
      </c>
      <c r="AZ38" s="17">
        <f t="shared" si="45"/>
        <v>0.14577776972103326</v>
      </c>
      <c r="BA38" s="9">
        <f t="shared" si="83"/>
        <v>1.7319028497313327</v>
      </c>
      <c r="BB38" s="9">
        <f t="shared" si="84"/>
        <v>-1.3004038246848593E-2</v>
      </c>
      <c r="BC38" s="9">
        <f t="shared" si="85"/>
        <v>-1.8531434962333726E-2</v>
      </c>
      <c r="BD38" s="9">
        <f t="shared" si="48"/>
        <v>1.7320508075688772</v>
      </c>
      <c r="BE38" s="9">
        <f t="shared" si="49"/>
        <v>0.99991457650266491</v>
      </c>
      <c r="BF38" s="9">
        <f t="shared" si="87"/>
        <v>-1.3070566074058028E-2</v>
      </c>
      <c r="BG38" s="9">
        <f t="shared" si="51"/>
        <v>-1.307093826459765E-2</v>
      </c>
      <c r="BH38" s="9">
        <f t="shared" si="46"/>
        <v>-0.7489095968374978</v>
      </c>
      <c r="BI38" s="9">
        <f t="shared" si="86"/>
        <v>0.26169675900052702</v>
      </c>
      <c r="BJ38">
        <f t="shared" si="47"/>
        <v>0</v>
      </c>
    </row>
    <row r="39" spans="1:62">
      <c r="A39" s="8">
        <v>35</v>
      </c>
      <c r="B39" s="9">
        <f t="shared" si="52"/>
        <v>0.6108652381980153</v>
      </c>
      <c r="C39" s="10">
        <v>35</v>
      </c>
      <c r="D39" s="9">
        <f t="shared" si="53"/>
        <v>0.6108652381980153</v>
      </c>
      <c r="E39" s="8">
        <v>4</v>
      </c>
      <c r="F39" s="8">
        <f t="shared" si="57"/>
        <v>1</v>
      </c>
      <c r="G39" s="9">
        <f t="shared" si="58"/>
        <v>1.7453292519943295E-2</v>
      </c>
      <c r="H39" s="9">
        <v>0</v>
      </c>
      <c r="I39" s="9">
        <v>0.5</v>
      </c>
      <c r="J39" s="9">
        <v>0</v>
      </c>
      <c r="K39" s="9">
        <f t="shared" si="59"/>
        <v>0.91227599008430083</v>
      </c>
      <c r="L39" s="9">
        <f t="shared" si="60"/>
        <v>0.31978833324867112</v>
      </c>
      <c r="M39" s="9">
        <f t="shared" si="35"/>
        <v>0.86088835937573049</v>
      </c>
      <c r="N39" s="9">
        <f t="shared" si="36"/>
        <v>-8.6441112714149559E-3</v>
      </c>
      <c r="O39" s="9">
        <f t="shared" si="37"/>
        <v>-1.2345070282328285E-2</v>
      </c>
      <c r="P39" s="9">
        <f t="shared" si="38"/>
        <v>0.99984759923972433</v>
      </c>
      <c r="Q39" s="9">
        <f t="shared" si="39"/>
        <v>-0.86088835937573049</v>
      </c>
      <c r="R39" s="9">
        <f t="shared" si="40"/>
        <v>-8.7188319310875593E-3</v>
      </c>
      <c r="S39" s="9">
        <f t="shared" si="61"/>
        <v>0.87103089013695223</v>
      </c>
      <c r="T39" s="11">
        <f t="shared" si="62"/>
        <v>-1.0011310722706805E-2</v>
      </c>
      <c r="U39" s="12">
        <f t="shared" si="63"/>
        <v>0.4912282447368318</v>
      </c>
      <c r="V39" s="11">
        <f t="shared" si="64"/>
        <v>0.99994988557307884</v>
      </c>
      <c r="W39" s="9">
        <f t="shared" si="65"/>
        <v>-1.0011310722706805E-2</v>
      </c>
      <c r="X39" s="9">
        <f t="shared" si="66"/>
        <v>-0.49994988557307884</v>
      </c>
      <c r="Y39" s="9">
        <v>0</v>
      </c>
      <c r="Z39" s="9">
        <f t="shared" si="67"/>
        <v>-1.0011310722706805E-2</v>
      </c>
      <c r="AA39" s="9">
        <f t="shared" si="68"/>
        <v>-0.99994988557307884</v>
      </c>
      <c r="AB39" s="9">
        <f t="shared" si="69"/>
        <v>0</v>
      </c>
      <c r="AC39" s="9">
        <f t="shared" si="70"/>
        <v>1</v>
      </c>
      <c r="AD39" s="9">
        <f t="shared" si="71"/>
        <v>0.86088835937573049</v>
      </c>
      <c r="AE39" s="9">
        <f t="shared" si="72"/>
        <v>-0.50864411127141496</v>
      </c>
      <c r="AF39" s="9">
        <f t="shared" si="73"/>
        <v>-1.2345070282328285E-2</v>
      </c>
      <c r="AG39" s="9">
        <f t="shared" si="74"/>
        <v>1</v>
      </c>
      <c r="AH39" s="9">
        <f t="shared" si="75"/>
        <v>0.87089967009843727</v>
      </c>
      <c r="AI39" s="9">
        <f t="shared" si="76"/>
        <v>0.49130577430166389</v>
      </c>
      <c r="AJ39" s="9">
        <f t="shared" si="77"/>
        <v>-1.2345070282328285E-2</v>
      </c>
      <c r="AK39" s="9">
        <f t="shared" si="78"/>
        <v>1</v>
      </c>
      <c r="AL39" s="9">
        <f t="shared" si="79"/>
        <v>1.2344451616205785E-2</v>
      </c>
      <c r="AM39" s="9">
        <f t="shared" si="80"/>
        <v>-1.2359033449004227E-4</v>
      </c>
      <c r="AN39" s="9">
        <f t="shared" si="81"/>
        <v>0.86593741069417052</v>
      </c>
      <c r="AO39" s="9">
        <f t="shared" si="82"/>
        <v>0.86602540378443882</v>
      </c>
      <c r="AP39" s="9">
        <f t="shared" si="54"/>
        <v>-2.4943993925980942E-5</v>
      </c>
      <c r="AQ39" s="9">
        <f t="shared" si="55"/>
        <v>-0.81919284794703073</v>
      </c>
      <c r="AR39" s="9">
        <f t="shared" si="56"/>
        <v>0.57351815773367631</v>
      </c>
      <c r="AS39" s="9">
        <f t="shared" si="41"/>
        <v>0.99999999999999989</v>
      </c>
      <c r="AT39" s="9">
        <v>0</v>
      </c>
      <c r="AU39" s="9">
        <f t="shared" si="42"/>
        <v>-0.8191520442889918</v>
      </c>
      <c r="AV39" s="9">
        <f t="shared" si="43"/>
        <v>0.57357643635104605</v>
      </c>
      <c r="AW39" s="9">
        <f t="shared" si="44"/>
        <v>0.99999999715823062</v>
      </c>
      <c r="AX39" s="9">
        <f t="shared" si="88"/>
        <v>7.5389248243663953E-5</v>
      </c>
      <c r="AY39" s="9">
        <f t="shared" si="89"/>
        <v>7.5389248315076894E-5</v>
      </c>
      <c r="AZ39" s="17">
        <f t="shared" si="45"/>
        <v>0.25916914494705956</v>
      </c>
      <c r="BA39" s="9">
        <f t="shared" si="83"/>
        <v>1.7317880294741679</v>
      </c>
      <c r="BB39" s="9">
        <f t="shared" si="84"/>
        <v>-1.7338336969751067E-2</v>
      </c>
      <c r="BC39" s="9">
        <f t="shared" si="85"/>
        <v>-2.4690140564656571E-2</v>
      </c>
      <c r="BD39" s="9">
        <f t="shared" si="48"/>
        <v>1.7320508075688776</v>
      </c>
      <c r="BE39" s="9">
        <f t="shared" si="49"/>
        <v>0.9998482849962822</v>
      </c>
      <c r="BF39" s="9">
        <f t="shared" si="87"/>
        <v>-1.7418581744596907E-2</v>
      </c>
      <c r="BG39" s="9">
        <f t="shared" si="51"/>
        <v>-1.7419462684789257E-2</v>
      </c>
      <c r="BH39" s="9">
        <f t="shared" si="46"/>
        <v>-0.99806169322405025</v>
      </c>
      <c r="BI39" s="9">
        <f t="shared" si="86"/>
        <v>0.46519362622793992</v>
      </c>
      <c r="BJ39">
        <f t="shared" si="47"/>
        <v>2.9490299091605721E-17</v>
      </c>
    </row>
    <row r="40" spans="1:62">
      <c r="A40" s="10">
        <v>35</v>
      </c>
      <c r="B40" s="9">
        <f t="shared" si="52"/>
        <v>0.6108652381980153</v>
      </c>
      <c r="C40" s="10">
        <v>35</v>
      </c>
      <c r="D40" s="9">
        <f t="shared" si="53"/>
        <v>0.6108652381980153</v>
      </c>
      <c r="E40" s="8">
        <v>5</v>
      </c>
      <c r="F40" s="8">
        <f t="shared" si="57"/>
        <v>1.25</v>
      </c>
      <c r="G40" s="9">
        <f t="shared" si="58"/>
        <v>2.1816615649929118E-2</v>
      </c>
      <c r="H40" s="9">
        <v>0</v>
      </c>
      <c r="I40" s="9">
        <v>0.5</v>
      </c>
      <c r="J40" s="9">
        <v>0</v>
      </c>
      <c r="K40" s="9">
        <f t="shared" si="59"/>
        <v>0.91227599008430083</v>
      </c>
      <c r="L40" s="9">
        <f t="shared" si="60"/>
        <v>0.31978833324867112</v>
      </c>
      <c r="M40" s="9">
        <f t="shared" si="35"/>
        <v>0.85956306118146153</v>
      </c>
      <c r="N40" s="9">
        <f t="shared" si="36"/>
        <v>-1.0797000997173539E-2</v>
      </c>
      <c r="O40" s="9">
        <f t="shared" si="37"/>
        <v>-1.5419715452906019E-2</v>
      </c>
      <c r="P40" s="9">
        <f t="shared" si="38"/>
        <v>0.99976223237535145</v>
      </c>
      <c r="Q40" s="9">
        <f t="shared" si="39"/>
        <v>-0.85956306118146153</v>
      </c>
      <c r="R40" s="9">
        <f t="shared" si="40"/>
        <v>-1.0913576227706506E-2</v>
      </c>
      <c r="S40" s="9">
        <f t="shared" si="61"/>
        <v>0.87228198472689478</v>
      </c>
      <c r="T40" s="11">
        <f t="shared" si="62"/>
        <v>-1.2514498672524037E-2</v>
      </c>
      <c r="U40" s="12">
        <f t="shared" si="63"/>
        <v>0.48900320972454703</v>
      </c>
      <c r="V40" s="11">
        <f t="shared" si="64"/>
        <v>0.99992169059530622</v>
      </c>
      <c r="W40" s="9">
        <f t="shared" si="65"/>
        <v>-1.2514498672524037E-2</v>
      </c>
      <c r="X40" s="9">
        <f t="shared" si="66"/>
        <v>-0.49992169059530622</v>
      </c>
      <c r="Y40" s="9">
        <v>0</v>
      </c>
      <c r="Z40" s="9">
        <f t="shared" si="67"/>
        <v>-1.2514498672524037E-2</v>
      </c>
      <c r="AA40" s="9">
        <f t="shared" si="68"/>
        <v>-0.99992169059530622</v>
      </c>
      <c r="AB40" s="9">
        <f t="shared" si="69"/>
        <v>0</v>
      </c>
      <c r="AC40" s="9">
        <f t="shared" si="70"/>
        <v>1</v>
      </c>
      <c r="AD40" s="9">
        <f t="shared" si="71"/>
        <v>0.85956306118146153</v>
      </c>
      <c r="AE40" s="9">
        <f t="shared" si="72"/>
        <v>-0.51079700099717351</v>
      </c>
      <c r="AF40" s="9">
        <f t="shared" si="73"/>
        <v>-1.5419715452906019E-2</v>
      </c>
      <c r="AG40" s="9">
        <f t="shared" si="74"/>
        <v>1</v>
      </c>
      <c r="AH40" s="9">
        <f t="shared" si="75"/>
        <v>0.87207755985398561</v>
      </c>
      <c r="AI40" s="9">
        <f t="shared" si="76"/>
        <v>0.48912468959813271</v>
      </c>
      <c r="AJ40" s="9">
        <f t="shared" si="77"/>
        <v>-1.5419715452906019E-2</v>
      </c>
      <c r="AK40" s="9">
        <f t="shared" si="78"/>
        <v>1</v>
      </c>
      <c r="AL40" s="9">
        <f t="shared" si="79"/>
        <v>1.5418507944168354E-2</v>
      </c>
      <c r="AM40" s="9">
        <f t="shared" si="80"/>
        <v>-1.9297000856609075E-4</v>
      </c>
      <c r="AN40" s="9">
        <f t="shared" si="81"/>
        <v>0.86588811770075202</v>
      </c>
      <c r="AO40" s="9">
        <f t="shared" si="82"/>
        <v>0.8660254037844386</v>
      </c>
      <c r="AP40" s="9">
        <f t="shared" si="54"/>
        <v>-3.9460286702680536E-5</v>
      </c>
      <c r="AQ40" s="9">
        <f t="shared" si="55"/>
        <v>-0.81921570275728484</v>
      </c>
      <c r="AR40" s="9">
        <f t="shared" si="56"/>
        <v>0.57348551053951968</v>
      </c>
      <c r="AS40" s="9">
        <f t="shared" si="41"/>
        <v>0.99999999999999989</v>
      </c>
      <c r="AT40" s="9">
        <v>0</v>
      </c>
      <c r="AU40" s="9">
        <f t="shared" si="42"/>
        <v>-0.8191520442889918</v>
      </c>
      <c r="AV40" s="9">
        <f t="shared" si="43"/>
        <v>0.57357643635104605</v>
      </c>
      <c r="AW40" s="9">
        <f t="shared" si="44"/>
        <v>0.99999999306149101</v>
      </c>
      <c r="AX40" s="9">
        <f t="shared" si="88"/>
        <v>1.1780075542698859E-4</v>
      </c>
      <c r="AY40" s="9">
        <f t="shared" si="89"/>
        <v>1.1780075569944244E-4</v>
      </c>
      <c r="AZ40" s="17">
        <f t="shared" si="45"/>
        <v>0.40496916750178374</v>
      </c>
      <c r="BA40" s="9">
        <f t="shared" si="83"/>
        <v>1.7316406210354471</v>
      </c>
      <c r="BB40" s="9">
        <f t="shared" si="84"/>
        <v>-2.16723113990408E-2</v>
      </c>
      <c r="BC40" s="9">
        <f t="shared" si="85"/>
        <v>-3.0839430905812037E-2</v>
      </c>
      <c r="BD40" s="9">
        <f t="shared" si="48"/>
        <v>1.7320508075688774</v>
      </c>
      <c r="BE40" s="9">
        <f t="shared" si="49"/>
        <v>0.99976317869450604</v>
      </c>
      <c r="BF40" s="9">
        <f t="shared" si="87"/>
        <v>-2.1762043255567437E-2</v>
      </c>
      <c r="BG40" s="9">
        <f t="shared" si="51"/>
        <v>-2.176376132348324E-2</v>
      </c>
      <c r="BH40" s="9">
        <f t="shared" si="46"/>
        <v>-1.2469716701656444</v>
      </c>
      <c r="BI40" s="9">
        <f t="shared" si="86"/>
        <v>0.72679916024535274</v>
      </c>
      <c r="BJ40">
        <f t="shared" si="47"/>
        <v>0</v>
      </c>
    </row>
    <row r="41" spans="1:62">
      <c r="A41" s="8">
        <v>35</v>
      </c>
      <c r="B41" s="9">
        <f t="shared" si="52"/>
        <v>0.6108652381980153</v>
      </c>
      <c r="C41" s="10">
        <v>35</v>
      </c>
      <c r="D41" s="9">
        <f t="shared" si="53"/>
        <v>0.6108652381980153</v>
      </c>
      <c r="E41" s="8">
        <v>6</v>
      </c>
      <c r="F41" s="8">
        <f t="shared" si="57"/>
        <v>1.5</v>
      </c>
      <c r="G41" s="9">
        <f t="shared" si="58"/>
        <v>2.6179938779914941E-2</v>
      </c>
      <c r="H41" s="9">
        <v>0</v>
      </c>
      <c r="I41" s="9">
        <v>0.5</v>
      </c>
      <c r="J41" s="9">
        <v>0</v>
      </c>
      <c r="K41" s="9">
        <f t="shared" si="59"/>
        <v>0.91227599008430083</v>
      </c>
      <c r="L41" s="9">
        <f t="shared" si="60"/>
        <v>0.31978833324867112</v>
      </c>
      <c r="M41" s="9">
        <f t="shared" si="35"/>
        <v>0.85822139814554099</v>
      </c>
      <c r="N41" s="9">
        <f t="shared" si="36"/>
        <v>-1.2946553416593343E-2</v>
      </c>
      <c r="O41" s="9">
        <f t="shared" si="37"/>
        <v>-1.8489594456088082E-2</v>
      </c>
      <c r="P41" s="9">
        <f t="shared" si="38"/>
        <v>0.9996581348968494</v>
      </c>
      <c r="Q41" s="9">
        <f t="shared" si="39"/>
        <v>-0.85822139814554099</v>
      </c>
      <c r="R41" s="9">
        <f t="shared" si="40"/>
        <v>-1.3114166661962048E-2</v>
      </c>
      <c r="S41" s="9">
        <f t="shared" si="61"/>
        <v>0.87353282067082427</v>
      </c>
      <c r="T41" s="11">
        <f t="shared" si="62"/>
        <v>-1.5017926242343171E-2</v>
      </c>
      <c r="U41" s="12">
        <f t="shared" si="63"/>
        <v>0.48676525267409299</v>
      </c>
      <c r="V41" s="11">
        <f t="shared" si="64"/>
        <v>0.99988722458654278</v>
      </c>
      <c r="W41" s="9">
        <f t="shared" si="65"/>
        <v>-1.5017926242343171E-2</v>
      </c>
      <c r="X41" s="9">
        <f t="shared" si="66"/>
        <v>-0.49988722458654278</v>
      </c>
      <c r="Y41" s="9">
        <v>0</v>
      </c>
      <c r="Z41" s="9">
        <f t="shared" si="67"/>
        <v>-1.5017926242343171E-2</v>
      </c>
      <c r="AA41" s="9">
        <f t="shared" si="68"/>
        <v>-0.99988722458654278</v>
      </c>
      <c r="AB41" s="9">
        <f t="shared" si="69"/>
        <v>0</v>
      </c>
      <c r="AC41" s="9">
        <f t="shared" si="70"/>
        <v>1</v>
      </c>
      <c r="AD41" s="9">
        <f t="shared" si="71"/>
        <v>0.85822139814554099</v>
      </c>
      <c r="AE41" s="9">
        <f t="shared" si="72"/>
        <v>-0.51294655341659334</v>
      </c>
      <c r="AF41" s="9">
        <f t="shared" si="73"/>
        <v>-1.8489594456088082E-2</v>
      </c>
      <c r="AG41" s="9">
        <f t="shared" si="74"/>
        <v>0.99999999999999989</v>
      </c>
      <c r="AH41" s="9">
        <f t="shared" si="75"/>
        <v>0.87323932438788421</v>
      </c>
      <c r="AI41" s="9">
        <f t="shared" si="76"/>
        <v>0.48694067116994944</v>
      </c>
      <c r="AJ41" s="9">
        <f t="shared" si="77"/>
        <v>-1.8489594456088082E-2</v>
      </c>
      <c r="AK41" s="9">
        <f t="shared" si="78"/>
        <v>1</v>
      </c>
      <c r="AL41" s="9">
        <f t="shared" si="79"/>
        <v>1.848750928442864E-2</v>
      </c>
      <c r="AM41" s="9">
        <f t="shared" si="80"/>
        <v>-2.7767536579236803E-4</v>
      </c>
      <c r="AN41" s="9">
        <f t="shared" si="81"/>
        <v>0.86582800537800186</v>
      </c>
      <c r="AO41" s="9">
        <f t="shared" si="82"/>
        <v>0.86602540378443849</v>
      </c>
      <c r="AP41" s="9">
        <f t="shared" si="54"/>
        <v>-5.7520828644274866E-5</v>
      </c>
      <c r="AQ41" s="9">
        <f t="shared" si="55"/>
        <v>-0.81924357097786904</v>
      </c>
      <c r="AR41" s="9">
        <f t="shared" si="56"/>
        <v>0.57344569760595787</v>
      </c>
      <c r="AS41" s="9">
        <f t="shared" si="41"/>
        <v>1</v>
      </c>
      <c r="AT41" s="9">
        <v>0</v>
      </c>
      <c r="AU41" s="9">
        <f t="shared" si="42"/>
        <v>-0.8191520442889918</v>
      </c>
      <c r="AV41" s="9">
        <f t="shared" si="43"/>
        <v>0.57357643635104605</v>
      </c>
      <c r="AW41" s="9">
        <f t="shared" si="44"/>
        <v>0.99999998561080006</v>
      </c>
      <c r="AX41" s="9">
        <f t="shared" si="88"/>
        <v>1.6964197494520491E-4</v>
      </c>
      <c r="AY41" s="9">
        <f t="shared" si="89"/>
        <v>1.6964197575887569E-4</v>
      </c>
      <c r="AZ41" s="17">
        <f t="shared" si="45"/>
        <v>0.58318615435465182</v>
      </c>
      <c r="BA41" s="9">
        <f t="shared" si="83"/>
        <v>1.7314607225334253</v>
      </c>
      <c r="BB41" s="9">
        <f t="shared" si="84"/>
        <v>-2.6005882246643908E-2</v>
      </c>
      <c r="BC41" s="9">
        <f t="shared" si="85"/>
        <v>-3.6979188912176164E-2</v>
      </c>
      <c r="BD41" s="9">
        <f t="shared" si="48"/>
        <v>1.7320508075688772</v>
      </c>
      <c r="BE41" s="9">
        <f t="shared" si="49"/>
        <v>0.99965931424593713</v>
      </c>
      <c r="BF41" s="9">
        <f t="shared" si="87"/>
        <v>-2.6100870509289078E-2</v>
      </c>
      <c r="BG41" s="9">
        <f t="shared" si="51"/>
        <v>-2.6103834978190993E-2</v>
      </c>
      <c r="BH41" s="9">
        <f t="shared" si="46"/>
        <v>-1.495639573356317</v>
      </c>
      <c r="BI41" s="9">
        <f t="shared" si="86"/>
        <v>1.0465023944839125</v>
      </c>
      <c r="BJ41">
        <f t="shared" si="47"/>
        <v>0</v>
      </c>
    </row>
    <row r="42" spans="1:62">
      <c r="A42" s="10">
        <v>35</v>
      </c>
      <c r="B42" s="9">
        <f t="shared" si="52"/>
        <v>0.6108652381980153</v>
      </c>
      <c r="C42" s="10">
        <v>35</v>
      </c>
      <c r="D42" s="9">
        <f t="shared" si="53"/>
        <v>0.6108652381980153</v>
      </c>
      <c r="E42" s="8">
        <v>7</v>
      </c>
      <c r="F42" s="8">
        <f t="shared" si="57"/>
        <v>1.75</v>
      </c>
      <c r="G42" s="9">
        <f t="shared" si="58"/>
        <v>3.0543261909900768E-2</v>
      </c>
      <c r="H42" s="9">
        <v>0</v>
      </c>
      <c r="I42" s="9">
        <v>0.5</v>
      </c>
      <c r="J42" s="9">
        <v>0</v>
      </c>
      <c r="K42" s="9">
        <f t="shared" si="59"/>
        <v>0.91227599008430083</v>
      </c>
      <c r="L42" s="9">
        <f t="shared" si="60"/>
        <v>0.31978833324867112</v>
      </c>
      <c r="M42" s="9">
        <f t="shared" si="35"/>
        <v>0.85686339581129956</v>
      </c>
      <c r="N42" s="9">
        <f t="shared" si="36"/>
        <v>-1.5092727605294814E-2</v>
      </c>
      <c r="O42" s="9">
        <f t="shared" si="37"/>
        <v>-2.1554648845803465E-2</v>
      </c>
      <c r="P42" s="9">
        <f t="shared" si="38"/>
        <v>0.99953539711313411</v>
      </c>
      <c r="Q42" s="9">
        <f t="shared" si="39"/>
        <v>-0.85686339581129956</v>
      </c>
      <c r="R42" s="9">
        <f t="shared" si="40"/>
        <v>-1.5320518031862441E-2</v>
      </c>
      <c r="S42" s="9">
        <f t="shared" si="61"/>
        <v>0.87478332301631678</v>
      </c>
      <c r="T42" s="11">
        <f t="shared" si="62"/>
        <v>-1.7521640952730989E-2</v>
      </c>
      <c r="U42" s="12">
        <f t="shared" si="63"/>
        <v>0.48451433185462162</v>
      </c>
      <c r="V42" s="11">
        <f t="shared" si="64"/>
        <v>0.9998464842656215</v>
      </c>
      <c r="W42" s="9">
        <f t="shared" si="65"/>
        <v>-1.7521640952730989E-2</v>
      </c>
      <c r="X42" s="9">
        <f t="shared" si="66"/>
        <v>-0.4998464842656215</v>
      </c>
      <c r="Y42" s="9">
        <v>0</v>
      </c>
      <c r="Z42" s="9">
        <f t="shared" si="67"/>
        <v>-1.7521640952730989E-2</v>
      </c>
      <c r="AA42" s="9">
        <f t="shared" si="68"/>
        <v>-0.9998464842656215</v>
      </c>
      <c r="AB42" s="9">
        <f t="shared" si="69"/>
        <v>0</v>
      </c>
      <c r="AC42" s="9">
        <f t="shared" si="70"/>
        <v>1</v>
      </c>
      <c r="AD42" s="9">
        <f t="shared" si="71"/>
        <v>0.85686339581129956</v>
      </c>
      <c r="AE42" s="9">
        <f t="shared" si="72"/>
        <v>-0.51509272760529479</v>
      </c>
      <c r="AF42" s="9">
        <f t="shared" si="73"/>
        <v>-2.1554648845803465E-2</v>
      </c>
      <c r="AG42" s="9">
        <f t="shared" si="74"/>
        <v>1</v>
      </c>
      <c r="AH42" s="9">
        <f t="shared" si="75"/>
        <v>0.87438503676403057</v>
      </c>
      <c r="AI42" s="9">
        <f t="shared" si="76"/>
        <v>0.48475375666032672</v>
      </c>
      <c r="AJ42" s="9">
        <f t="shared" si="77"/>
        <v>-2.1554648845803465E-2</v>
      </c>
      <c r="AK42" s="9">
        <f t="shared" si="78"/>
        <v>1</v>
      </c>
      <c r="AL42" s="9">
        <f t="shared" si="79"/>
        <v>2.1551339868056629E-2</v>
      </c>
      <c r="AM42" s="9">
        <f t="shared" si="80"/>
        <v>-3.7767281793836576E-4</v>
      </c>
      <c r="AN42" s="9">
        <f t="shared" si="81"/>
        <v>0.86575712362829238</v>
      </c>
      <c r="AO42" s="9">
        <f t="shared" si="82"/>
        <v>0.86602540378443882</v>
      </c>
      <c r="AP42" s="9">
        <f t="shared" si="54"/>
        <v>-7.9241221126761727E-5</v>
      </c>
      <c r="AQ42" s="9">
        <f t="shared" si="55"/>
        <v>-0.81927642767522024</v>
      </c>
      <c r="AR42" s="9">
        <f t="shared" si="56"/>
        <v>0.57339875198378187</v>
      </c>
      <c r="AS42" s="9">
        <f t="shared" si="41"/>
        <v>1</v>
      </c>
      <c r="AT42" s="9">
        <v>0</v>
      </c>
      <c r="AU42" s="9">
        <f t="shared" si="42"/>
        <v>-0.8191520442889918</v>
      </c>
      <c r="AV42" s="9">
        <f t="shared" si="43"/>
        <v>0.57357643635104605</v>
      </c>
      <c r="AW42" s="9">
        <f t="shared" si="44"/>
        <v>0.99999997333893387</v>
      </c>
      <c r="AX42" s="9">
        <f t="shared" si="88"/>
        <v>2.309158539360859E-4</v>
      </c>
      <c r="AY42" s="9">
        <f t="shared" si="89"/>
        <v>2.3091585598824019E-4</v>
      </c>
      <c r="AZ42" s="17">
        <f t="shared" si="45"/>
        <v>0.79383023824661281</v>
      </c>
      <c r="BA42" s="9">
        <f t="shared" si="83"/>
        <v>1.7312484325753301</v>
      </c>
      <c r="BB42" s="9">
        <f t="shared" si="84"/>
        <v>-3.0338970944968069E-2</v>
      </c>
      <c r="BC42" s="9">
        <f t="shared" si="85"/>
        <v>-4.3109297691606929E-2</v>
      </c>
      <c r="BD42" s="9">
        <f t="shared" si="48"/>
        <v>1.7320508075688776</v>
      </c>
      <c r="BE42" s="9">
        <f t="shared" si="49"/>
        <v>0.99953674858148434</v>
      </c>
      <c r="BF42" s="9">
        <f t="shared" si="87"/>
        <v>-3.0434983738366204E-2</v>
      </c>
      <c r="BG42" s="9">
        <f t="shared" si="51"/>
        <v>-3.0439684292522851E-2</v>
      </c>
      <c r="BH42" s="9">
        <f t="shared" si="46"/>
        <v>-1.7440654396722244</v>
      </c>
      <c r="BI42" s="9">
        <f t="shared" si="86"/>
        <v>1.4242944786661482</v>
      </c>
      <c r="BJ42">
        <f t="shared" si="47"/>
        <v>-6.2450045135165055E-17</v>
      </c>
    </row>
    <row r="43" spans="1:62">
      <c r="A43" s="8">
        <v>35</v>
      </c>
      <c r="B43" s="9">
        <f t="shared" si="52"/>
        <v>0.6108652381980153</v>
      </c>
      <c r="C43" s="10">
        <v>35</v>
      </c>
      <c r="D43" s="9">
        <f t="shared" si="53"/>
        <v>0.6108652381980153</v>
      </c>
      <c r="E43" s="8">
        <v>8</v>
      </c>
      <c r="F43" s="8">
        <f t="shared" si="57"/>
        <v>2</v>
      </c>
      <c r="G43" s="9">
        <f t="shared" si="58"/>
        <v>3.4906585039886591E-2</v>
      </c>
      <c r="H43" s="9">
        <v>0</v>
      </c>
      <c r="I43" s="9">
        <v>0.5</v>
      </c>
      <c r="J43" s="9">
        <v>0</v>
      </c>
      <c r="K43" s="9">
        <f t="shared" si="59"/>
        <v>0.91227599008430083</v>
      </c>
      <c r="L43" s="9">
        <f t="shared" si="60"/>
        <v>0.31978833324867112</v>
      </c>
      <c r="M43" s="9">
        <f t="shared" si="35"/>
        <v>0.85548908003314361</v>
      </c>
      <c r="N43" s="9">
        <f t="shared" si="36"/>
        <v>-1.7235482703214899E-2</v>
      </c>
      <c r="O43" s="9">
        <f t="shared" si="37"/>
        <v>-2.4614820267834542E-2</v>
      </c>
      <c r="P43" s="9">
        <f t="shared" si="38"/>
        <v>0.99939411062318217</v>
      </c>
      <c r="Q43" s="9">
        <f t="shared" si="39"/>
        <v>-0.85548908003314361</v>
      </c>
      <c r="R43" s="9">
        <f t="shared" si="40"/>
        <v>-1.7532544567227717E-2</v>
      </c>
      <c r="S43" s="9">
        <f t="shared" si="61"/>
        <v>0.87603341621163677</v>
      </c>
      <c r="T43" s="11">
        <f t="shared" si="62"/>
        <v>-2.0025690190823158E-2</v>
      </c>
      <c r="U43" s="12">
        <f t="shared" si="63"/>
        <v>0.48225040557843923</v>
      </c>
      <c r="V43" s="11">
        <f t="shared" si="64"/>
        <v>0.99979946575919976</v>
      </c>
      <c r="W43" s="9">
        <f t="shared" si="65"/>
        <v>-2.0025690190823158E-2</v>
      </c>
      <c r="X43" s="9">
        <f t="shared" si="66"/>
        <v>-0.49979946575919976</v>
      </c>
      <c r="Y43" s="9">
        <v>0</v>
      </c>
      <c r="Z43" s="9">
        <f t="shared" si="67"/>
        <v>-2.0025690190823158E-2</v>
      </c>
      <c r="AA43" s="9">
        <f t="shared" si="68"/>
        <v>-0.99979946575919976</v>
      </c>
      <c r="AB43" s="9">
        <f t="shared" si="69"/>
        <v>0</v>
      </c>
      <c r="AC43" s="9">
        <f t="shared" si="70"/>
        <v>1</v>
      </c>
      <c r="AD43" s="9">
        <f t="shared" si="71"/>
        <v>0.85548908003314361</v>
      </c>
      <c r="AE43" s="9">
        <f t="shared" si="72"/>
        <v>-0.51723548270321484</v>
      </c>
      <c r="AF43" s="9">
        <f t="shared" si="73"/>
        <v>-2.4614820267834542E-2</v>
      </c>
      <c r="AG43" s="9">
        <f t="shared" si="74"/>
        <v>1</v>
      </c>
      <c r="AH43" s="9">
        <f t="shared" si="75"/>
        <v>0.87551477022396673</v>
      </c>
      <c r="AI43" s="9">
        <f t="shared" si="76"/>
        <v>0.48256398305598486</v>
      </c>
      <c r="AJ43" s="9">
        <f t="shared" si="77"/>
        <v>-2.4614820267834542E-2</v>
      </c>
      <c r="AK43" s="9">
        <f t="shared" si="78"/>
        <v>1</v>
      </c>
      <c r="AL43" s="9">
        <f t="shared" si="79"/>
        <v>2.4609884153539697E-2</v>
      </c>
      <c r="AM43" s="9">
        <f t="shared" si="80"/>
        <v>-4.9292876478644924E-4</v>
      </c>
      <c r="AN43" s="9">
        <f t="shared" si="81"/>
        <v>0.86567552271228176</v>
      </c>
      <c r="AO43" s="9">
        <f t="shared" si="82"/>
        <v>0.86602540378443871</v>
      </c>
      <c r="AP43" s="9">
        <f t="shared" si="54"/>
        <v>-1.0473680560516355E-4</v>
      </c>
      <c r="AQ43" s="9">
        <f t="shared" si="55"/>
        <v>-0.81931424742275494</v>
      </c>
      <c r="AR43" s="9">
        <f t="shared" si="56"/>
        <v>0.57334470696107953</v>
      </c>
      <c r="AS43" s="9">
        <f t="shared" si="41"/>
        <v>0.99999999999999989</v>
      </c>
      <c r="AT43" s="9">
        <v>0</v>
      </c>
      <c r="AU43" s="9">
        <f t="shared" si="42"/>
        <v>-0.8191520442889918</v>
      </c>
      <c r="AV43" s="9">
        <f t="shared" si="43"/>
        <v>0.57357643635104605</v>
      </c>
      <c r="AW43" s="9">
        <f t="shared" si="44"/>
        <v>0.99999995451091739</v>
      </c>
      <c r="AX43" s="9">
        <f t="shared" si="88"/>
        <v>3.0162586612259923E-4</v>
      </c>
      <c r="AY43" s="9">
        <f t="shared" si="89"/>
        <v>3.0162587069616065E-4</v>
      </c>
      <c r="AZ43" s="17">
        <f t="shared" si="45"/>
        <v>1.036913362970922</v>
      </c>
      <c r="BA43" s="9">
        <f t="shared" si="83"/>
        <v>1.7310038502571103</v>
      </c>
      <c r="BB43" s="9">
        <f t="shared" si="84"/>
        <v>-3.4671499647229986E-2</v>
      </c>
      <c r="BC43" s="9">
        <f t="shared" si="85"/>
        <v>-4.9229640535669084E-2</v>
      </c>
      <c r="BD43" s="9">
        <f t="shared" si="48"/>
        <v>1.7320508075688772</v>
      </c>
      <c r="BE43" s="9">
        <f t="shared" si="49"/>
        <v>0.99939553891422139</v>
      </c>
      <c r="BF43" s="9">
        <f t="shared" si="87"/>
        <v>-3.4764303507376165E-2</v>
      </c>
      <c r="BG43" s="9">
        <f t="shared" si="51"/>
        <v>-3.4771309757622479E-2</v>
      </c>
      <c r="BH43" s="9">
        <f t="shared" si="46"/>
        <v>-1.9922492972538255</v>
      </c>
      <c r="BI43" s="9">
        <f t="shared" si="86"/>
        <v>1.8601686590818822</v>
      </c>
      <c r="BJ43">
        <f t="shared" si="47"/>
        <v>-9.0205620750793969E-17</v>
      </c>
    </row>
    <row r="44" spans="1:62">
      <c r="A44" s="10">
        <v>35</v>
      </c>
      <c r="B44" s="9">
        <f t="shared" si="52"/>
        <v>0.6108652381980153</v>
      </c>
      <c r="C44" s="10">
        <v>35</v>
      </c>
      <c r="D44" s="9">
        <f t="shared" si="53"/>
        <v>0.6108652381980153</v>
      </c>
      <c r="E44" s="8">
        <v>9</v>
      </c>
      <c r="F44" s="8">
        <f t="shared" si="57"/>
        <v>2.25</v>
      </c>
      <c r="G44" s="9">
        <f t="shared" si="58"/>
        <v>3.9269908169872414E-2</v>
      </c>
      <c r="H44" s="9">
        <v>0</v>
      </c>
      <c r="I44" s="9">
        <v>0.5</v>
      </c>
      <c r="J44" s="9">
        <v>0</v>
      </c>
      <c r="K44" s="9">
        <f t="shared" si="59"/>
        <v>0.91227599008430083</v>
      </c>
      <c r="L44" s="9">
        <f t="shared" si="60"/>
        <v>0.31978833324867112</v>
      </c>
      <c r="M44" s="9">
        <f t="shared" si="35"/>
        <v>0.85409847697606489</v>
      </c>
      <c r="N44" s="9">
        <f t="shared" si="36"/>
        <v>-1.9374777915385416E-2</v>
      </c>
      <c r="O44" s="9">
        <f t="shared" si="37"/>
        <v>-2.7670050460928769E-2</v>
      </c>
      <c r="P44" s="9">
        <f t="shared" si="38"/>
        <v>0.99923436830748968</v>
      </c>
      <c r="Q44" s="9">
        <f t="shared" si="39"/>
        <v>-0.85409847697606489</v>
      </c>
      <c r="R44" s="9">
        <f t="shared" si="40"/>
        <v>-1.9750159934655922E-2</v>
      </c>
      <c r="S44" s="9">
        <f t="shared" si="61"/>
        <v>0.87728302409877013</v>
      </c>
      <c r="T44" s="11">
        <f t="shared" si="62"/>
        <v>-2.2530121210989112E-2</v>
      </c>
      <c r="U44" s="12">
        <f t="shared" si="63"/>
        <v>0.47997343221069722</v>
      </c>
      <c r="V44" s="11">
        <f t="shared" si="64"/>
        <v>0.99974616460290466</v>
      </c>
      <c r="W44" s="9">
        <f t="shared" si="65"/>
        <v>-2.2530121210989112E-2</v>
      </c>
      <c r="X44" s="9">
        <f t="shared" si="66"/>
        <v>-0.49974616460290466</v>
      </c>
      <c r="Y44" s="9">
        <v>0</v>
      </c>
      <c r="Z44" s="9">
        <f t="shared" si="67"/>
        <v>-2.2530121210989112E-2</v>
      </c>
      <c r="AA44" s="9">
        <f t="shared" si="68"/>
        <v>-0.99974616460290466</v>
      </c>
      <c r="AB44" s="9">
        <f t="shared" si="69"/>
        <v>0</v>
      </c>
      <c r="AC44" s="9">
        <f t="shared" si="70"/>
        <v>1</v>
      </c>
      <c r="AD44" s="9">
        <f t="shared" si="71"/>
        <v>0.85409847697606489</v>
      </c>
      <c r="AE44" s="9">
        <f t="shared" si="72"/>
        <v>-0.51937477791538544</v>
      </c>
      <c r="AF44" s="9">
        <f t="shared" si="73"/>
        <v>-2.7670050460928769E-2</v>
      </c>
      <c r="AG44" s="9">
        <f t="shared" si="74"/>
        <v>1</v>
      </c>
      <c r="AH44" s="9">
        <f t="shared" si="75"/>
        <v>0.87662859818705396</v>
      </c>
      <c r="AI44" s="9">
        <f t="shared" si="76"/>
        <v>0.48037138668751922</v>
      </c>
      <c r="AJ44" s="9">
        <f t="shared" si="77"/>
        <v>-2.7670050460928769E-2</v>
      </c>
      <c r="AK44" s="9">
        <f t="shared" si="78"/>
        <v>0.99999999999999989</v>
      </c>
      <c r="AL44" s="9">
        <f t="shared" si="79"/>
        <v>2.766302682268237E-2</v>
      </c>
      <c r="AM44" s="9">
        <f t="shared" si="80"/>
        <v>-6.2340959079891034E-4</v>
      </c>
      <c r="AN44" s="9">
        <f t="shared" si="81"/>
        <v>0.86558325325036733</v>
      </c>
      <c r="AO44" s="9">
        <f t="shared" si="82"/>
        <v>0.8660254037844386</v>
      </c>
      <c r="AP44" s="9">
        <f t="shared" si="54"/>
        <v>-1.3412266687382393E-4</v>
      </c>
      <c r="AQ44" s="9">
        <f t="shared" si="55"/>
        <v>-0.81935700429959923</v>
      </c>
      <c r="AR44" s="9">
        <f t="shared" si="56"/>
        <v>0.57328359606419643</v>
      </c>
      <c r="AS44" s="9">
        <f t="shared" si="41"/>
        <v>1</v>
      </c>
      <c r="AT44" s="9">
        <v>0</v>
      </c>
      <c r="AU44" s="9">
        <f t="shared" si="42"/>
        <v>-0.8191520442889918</v>
      </c>
      <c r="AV44" s="9">
        <f t="shared" si="43"/>
        <v>0.57357643635104605</v>
      </c>
      <c r="AW44" s="9">
        <f t="shared" si="44"/>
        <v>0.99999992712353536</v>
      </c>
      <c r="AX44" s="9">
        <f t="shared" si="88"/>
        <v>3.8177601280378794E-4</v>
      </c>
      <c r="AY44" s="9">
        <f t="shared" si="89"/>
        <v>3.8177602207795027E-4</v>
      </c>
      <c r="AZ44" s="17">
        <f t="shared" si="45"/>
        <v>1.3124492870615934</v>
      </c>
      <c r="BA44" s="9">
        <f t="shared" si="83"/>
        <v>1.7307270751631187</v>
      </c>
      <c r="BB44" s="9">
        <f t="shared" si="84"/>
        <v>-3.9003391227866224E-2</v>
      </c>
      <c r="BC44" s="9">
        <f t="shared" si="85"/>
        <v>-5.5340100921857538E-2</v>
      </c>
      <c r="BD44" s="9">
        <f t="shared" si="48"/>
        <v>1.732050807568877</v>
      </c>
      <c r="BE44" s="9">
        <f t="shared" si="49"/>
        <v>0.99923574273920046</v>
      </c>
      <c r="BF44" s="9">
        <f t="shared" si="87"/>
        <v>-3.9088750714730877E-2</v>
      </c>
      <c r="BG44" s="9">
        <f t="shared" si="51"/>
        <v>-3.9098711713753488E-2</v>
      </c>
      <c r="BH44" s="9">
        <f t="shared" si="46"/>
        <v>-2.240191165596789</v>
      </c>
      <c r="BI44" s="9">
        <f t="shared" si="86"/>
        <v>2.3541202567706421</v>
      </c>
      <c r="BJ44">
        <f t="shared" si="47"/>
        <v>9.0205620750793969E-17</v>
      </c>
    </row>
    <row r="45" spans="1:62">
      <c r="A45" s="8">
        <v>35</v>
      </c>
      <c r="B45" s="9">
        <f t="shared" si="52"/>
        <v>0.6108652381980153</v>
      </c>
      <c r="C45" s="10">
        <v>35</v>
      </c>
      <c r="D45" s="9">
        <f t="shared" si="53"/>
        <v>0.6108652381980153</v>
      </c>
      <c r="E45" s="8">
        <v>10</v>
      </c>
      <c r="F45" s="8">
        <f t="shared" si="57"/>
        <v>2.5</v>
      </c>
      <c r="G45" s="9">
        <f t="shared" si="58"/>
        <v>4.3633231299858237E-2</v>
      </c>
      <c r="H45" s="9">
        <v>0</v>
      </c>
      <c r="I45" s="9">
        <v>0.5</v>
      </c>
      <c r="J45" s="9">
        <v>0</v>
      </c>
      <c r="K45" s="9">
        <f t="shared" si="59"/>
        <v>0.91227599008430083</v>
      </c>
      <c r="L45" s="9">
        <f t="shared" si="60"/>
        <v>0.31978833324867112</v>
      </c>
      <c r="M45" s="9">
        <f t="shared" si="35"/>
        <v>0.85269161311514097</v>
      </c>
      <c r="N45" s="9">
        <f t="shared" si="36"/>
        <v>-2.1510572512709158E-2</v>
      </c>
      <c r="O45" s="9">
        <f t="shared" si="37"/>
        <v>-3.0720281257907295E-2</v>
      </c>
      <c r="P45" s="9">
        <f t="shared" si="38"/>
        <v>0.99905626431943506</v>
      </c>
      <c r="Q45" s="9">
        <f t="shared" si="39"/>
        <v>-0.85269161311514097</v>
      </c>
      <c r="R45" s="9">
        <f t="shared" si="40"/>
        <v>-2.1973277242533677E-2</v>
      </c>
      <c r="S45" s="9">
        <f t="shared" si="61"/>
        <v>0.87853206990651123</v>
      </c>
      <c r="T45" s="11">
        <f t="shared" si="62"/>
        <v>-2.5034981135438724E-2</v>
      </c>
      <c r="U45" s="12">
        <f t="shared" si="63"/>
        <v>0.4776833701792233</v>
      </c>
      <c r="V45" s="11">
        <f t="shared" si="64"/>
        <v>0.9996865757423915</v>
      </c>
      <c r="W45" s="9">
        <f t="shared" si="65"/>
        <v>-2.5034981135438724E-2</v>
      </c>
      <c r="X45" s="9">
        <f t="shared" si="66"/>
        <v>-0.4996865757423915</v>
      </c>
      <c r="Y45" s="9">
        <v>0</v>
      </c>
      <c r="Z45" s="9">
        <f t="shared" si="67"/>
        <v>-2.5034981135438724E-2</v>
      </c>
      <c r="AA45" s="9">
        <f t="shared" si="68"/>
        <v>-0.9996865757423915</v>
      </c>
      <c r="AB45" s="9">
        <f t="shared" si="69"/>
        <v>0</v>
      </c>
      <c r="AC45" s="9">
        <f t="shared" si="70"/>
        <v>1</v>
      </c>
      <c r="AD45" s="9">
        <f t="shared" si="71"/>
        <v>0.85269161311514097</v>
      </c>
      <c r="AE45" s="9">
        <f t="shared" si="72"/>
        <v>-0.52151057251270916</v>
      </c>
      <c r="AF45" s="9">
        <f t="shared" si="73"/>
        <v>-3.0720281257907295E-2</v>
      </c>
      <c r="AG45" s="9">
        <f t="shared" si="74"/>
        <v>1</v>
      </c>
      <c r="AH45" s="9">
        <f t="shared" si="75"/>
        <v>0.87772659425057964</v>
      </c>
      <c r="AI45" s="9">
        <f t="shared" si="76"/>
        <v>0.47817600322968234</v>
      </c>
      <c r="AJ45" s="9">
        <f t="shared" si="77"/>
        <v>-3.0720281257907295E-2</v>
      </c>
      <c r="AK45" s="9">
        <f t="shared" si="78"/>
        <v>0.99999999999999989</v>
      </c>
      <c r="AL45" s="9">
        <f t="shared" si="79"/>
        <v>3.0710652776560512E-2</v>
      </c>
      <c r="AM45" s="9">
        <f t="shared" si="80"/>
        <v>-7.6908166176708093E-4</v>
      </c>
      <c r="AN45" s="9">
        <f t="shared" si="81"/>
        <v>0.86548036622411884</v>
      </c>
      <c r="AO45" s="9">
        <f t="shared" si="82"/>
        <v>0.86602540378443849</v>
      </c>
      <c r="AP45" s="9">
        <f t="shared" si="54"/>
        <v>-1.6751363624292748E-4</v>
      </c>
      <c r="AQ45" s="9">
        <f t="shared" si="55"/>
        <v>-0.81940467188923638</v>
      </c>
      <c r="AR45" s="9">
        <f t="shared" si="56"/>
        <v>0.57321545305868593</v>
      </c>
      <c r="AS45" s="9">
        <f t="shared" si="41"/>
        <v>1</v>
      </c>
      <c r="AT45" s="9">
        <v>0</v>
      </c>
      <c r="AU45" s="9">
        <f t="shared" si="42"/>
        <v>-0.8191520442889918</v>
      </c>
      <c r="AV45" s="9">
        <f t="shared" si="43"/>
        <v>0.57357643635104605</v>
      </c>
      <c r="AW45" s="9">
        <f t="shared" si="44"/>
        <v>0.99999988890476987</v>
      </c>
      <c r="AX45" s="9">
        <f t="shared" si="88"/>
        <v>4.7137081785932744E-4</v>
      </c>
      <c r="AY45" s="9">
        <f t="shared" si="89"/>
        <v>4.7137083531501137E-4</v>
      </c>
      <c r="AZ45" s="17">
        <f t="shared" si="45"/>
        <v>1.6204535669463798</v>
      </c>
      <c r="BA45" s="9">
        <f t="shared" si="83"/>
        <v>1.7304182073657206</v>
      </c>
      <c r="BB45" s="9">
        <f t="shared" si="84"/>
        <v>-4.3334569283026814E-2</v>
      </c>
      <c r="BC45" s="9">
        <f t="shared" si="85"/>
        <v>-6.144056251581459E-2</v>
      </c>
      <c r="BD45" s="9">
        <f t="shared" si="48"/>
        <v>1.7320508075688772</v>
      </c>
      <c r="BE45" s="9">
        <f t="shared" si="49"/>
        <v>0.99905741783322854</v>
      </c>
      <c r="BF45" s="9">
        <f t="shared" si="87"/>
        <v>-4.3408246594418075E-2</v>
      </c>
      <c r="BG45" s="9">
        <f t="shared" si="51"/>
        <v>-4.3421890351745158E-2</v>
      </c>
      <c r="BH45" s="9">
        <f t="shared" si="46"/>
        <v>-2.4878910556348273</v>
      </c>
      <c r="BI45" s="9">
        <f t="shared" si="86"/>
        <v>2.9061466476414566</v>
      </c>
      <c r="BJ45">
        <f t="shared" si="47"/>
        <v>0</v>
      </c>
    </row>
    <row r="46" spans="1:62">
      <c r="A46" s="10">
        <v>35</v>
      </c>
      <c r="B46" s="9">
        <f t="shared" si="52"/>
        <v>0.6108652381980153</v>
      </c>
      <c r="C46" s="10">
        <v>35</v>
      </c>
      <c r="D46" s="9">
        <f t="shared" si="53"/>
        <v>0.6108652381980153</v>
      </c>
      <c r="E46" s="8">
        <v>11</v>
      </c>
      <c r="F46" s="8">
        <f t="shared" si="57"/>
        <v>2.75</v>
      </c>
      <c r="G46" s="9">
        <f t="shared" si="58"/>
        <v>4.799655442984406E-2</v>
      </c>
      <c r="H46" s="9">
        <v>0</v>
      </c>
      <c r="I46" s="9">
        <v>0.5</v>
      </c>
      <c r="J46" s="9">
        <v>0</v>
      </c>
      <c r="K46" s="9">
        <f t="shared" si="59"/>
        <v>0.91227599008430083</v>
      </c>
      <c r="L46" s="9">
        <f t="shared" si="60"/>
        <v>0.31978833324867112</v>
      </c>
      <c r="M46" s="9">
        <f t="shared" si="35"/>
        <v>0.85126851523503189</v>
      </c>
      <c r="N46" s="9">
        <f t="shared" si="36"/>
        <v>-2.3642825832735692E-2</v>
      </c>
      <c r="O46" s="9">
        <f t="shared" si="37"/>
        <v>-3.3765454586772464E-2</v>
      </c>
      <c r="P46" s="9">
        <f t="shared" si="38"/>
        <v>0.99885989407654863</v>
      </c>
      <c r="Q46" s="9">
        <f t="shared" si="39"/>
        <v>-0.85126851523503189</v>
      </c>
      <c r="R46" s="9">
        <f t="shared" si="40"/>
        <v>-2.4201809046092766E-2</v>
      </c>
      <c r="S46" s="9">
        <f t="shared" si="61"/>
        <v>0.87978047624361033</v>
      </c>
      <c r="T46" s="11">
        <f t="shared" si="62"/>
        <v>-2.7540316954770064E-2</v>
      </c>
      <c r="U46" s="12">
        <f t="shared" si="63"/>
        <v>0.47538017798449084</v>
      </c>
      <c r="V46" s="11">
        <f t="shared" si="64"/>
        <v>0.99962069353431793</v>
      </c>
      <c r="W46" s="9">
        <f t="shared" si="65"/>
        <v>-2.7540316954770064E-2</v>
      </c>
      <c r="X46" s="9">
        <f t="shared" si="66"/>
        <v>-0.49962069353431793</v>
      </c>
      <c r="Y46" s="9">
        <v>0</v>
      </c>
      <c r="Z46" s="9">
        <f t="shared" si="67"/>
        <v>-2.7540316954770064E-2</v>
      </c>
      <c r="AA46" s="9">
        <f t="shared" si="68"/>
        <v>-0.99962069353431793</v>
      </c>
      <c r="AB46" s="9">
        <f t="shared" si="69"/>
        <v>0</v>
      </c>
      <c r="AC46" s="9">
        <f t="shared" si="70"/>
        <v>1</v>
      </c>
      <c r="AD46" s="9">
        <f t="shared" si="71"/>
        <v>0.85126851523503189</v>
      </c>
      <c r="AE46" s="9">
        <f t="shared" si="72"/>
        <v>-0.52364282583273569</v>
      </c>
      <c r="AF46" s="9">
        <f t="shared" si="73"/>
        <v>-3.3765454586772464E-2</v>
      </c>
      <c r="AG46" s="9">
        <f t="shared" si="74"/>
        <v>1</v>
      </c>
      <c r="AH46" s="9">
        <f t="shared" si="75"/>
        <v>0.87880883218980199</v>
      </c>
      <c r="AI46" s="9">
        <f t="shared" si="76"/>
        <v>0.47597786770158224</v>
      </c>
      <c r="AJ46" s="9">
        <f t="shared" si="77"/>
        <v>-3.3765454586772464E-2</v>
      </c>
      <c r="AK46" s="9">
        <f t="shared" si="78"/>
        <v>1</v>
      </c>
      <c r="AL46" s="9">
        <f t="shared" si="79"/>
        <v>3.3752647131531005E-2</v>
      </c>
      <c r="AM46" s="9">
        <f t="shared" si="80"/>
        <v>-9.2991132144160831E-4</v>
      </c>
      <c r="AN46" s="9">
        <f t="shared" si="81"/>
        <v>0.86536691297769663</v>
      </c>
      <c r="AO46" s="9">
        <f t="shared" si="82"/>
        <v>0.86602540378443849</v>
      </c>
      <c r="AP46" s="9">
        <f t="shared" si="54"/>
        <v>-2.050242946300164E-4</v>
      </c>
      <c r="AQ46" s="9">
        <f t="shared" si="55"/>
        <v>-0.81945722327807347</v>
      </c>
      <c r="AR46" s="9">
        <f t="shared" si="56"/>
        <v>0.5731403119502485</v>
      </c>
      <c r="AS46" s="9">
        <f t="shared" si="41"/>
        <v>1</v>
      </c>
      <c r="AT46" s="9">
        <v>0</v>
      </c>
      <c r="AU46" s="9">
        <f t="shared" si="42"/>
        <v>-0.8191520442889918</v>
      </c>
      <c r="AV46" s="9">
        <f t="shared" si="43"/>
        <v>0.57357643635104605</v>
      </c>
      <c r="AW46" s="9">
        <f t="shared" si="44"/>
        <v>0.99999983731316511</v>
      </c>
      <c r="AX46" s="9">
        <f t="shared" si="88"/>
        <v>5.704153253215721E-4</v>
      </c>
      <c r="AY46" s="9">
        <f t="shared" si="89"/>
        <v>5.7041535625459538E-4</v>
      </c>
      <c r="AZ46" s="17">
        <f t="shared" si="45"/>
        <v>1.9609435489703759</v>
      </c>
      <c r="BA46" s="9">
        <f t="shared" si="83"/>
        <v>1.7300773474248339</v>
      </c>
      <c r="BB46" s="9">
        <f t="shared" si="84"/>
        <v>-4.7664958131153456E-2</v>
      </c>
      <c r="BC46" s="9">
        <f t="shared" si="85"/>
        <v>-6.7530909173544929E-2</v>
      </c>
      <c r="BD46" s="9">
        <f t="shared" si="48"/>
        <v>1.732050807568877</v>
      </c>
      <c r="BE46" s="9">
        <f t="shared" si="49"/>
        <v>0.9988606222546017</v>
      </c>
      <c r="BF46" s="9">
        <f t="shared" si="87"/>
        <v>-4.7722712717843847E-2</v>
      </c>
      <c r="BG46" s="9">
        <f t="shared" si="51"/>
        <v>-4.774084571451969E-2</v>
      </c>
      <c r="BH46" s="9">
        <f t="shared" si="46"/>
        <v>-2.7353489698272009</v>
      </c>
      <c r="BI46" s="9">
        <f t="shared" si="86"/>
        <v>3.5162472414717882</v>
      </c>
      <c r="BJ46">
        <f t="shared" si="47"/>
        <v>5.5511151231257827E-17</v>
      </c>
    </row>
    <row r="47" spans="1:62">
      <c r="A47" s="8">
        <v>35</v>
      </c>
      <c r="B47" s="9">
        <f t="shared" si="52"/>
        <v>0.6108652381980153</v>
      </c>
      <c r="C47" s="10">
        <v>35</v>
      </c>
      <c r="D47" s="9">
        <f t="shared" si="53"/>
        <v>0.6108652381980153</v>
      </c>
      <c r="E47" s="8">
        <v>12</v>
      </c>
      <c r="F47" s="8">
        <f t="shared" si="57"/>
        <v>3</v>
      </c>
      <c r="G47" s="9">
        <f t="shared" si="58"/>
        <v>5.2359877559829883E-2</v>
      </c>
      <c r="H47" s="9">
        <v>0</v>
      </c>
      <c r="I47" s="9">
        <v>0.5</v>
      </c>
      <c r="J47" s="9">
        <v>0</v>
      </c>
      <c r="K47" s="9">
        <f t="shared" si="59"/>
        <v>0.91227599008430083</v>
      </c>
      <c r="L47" s="9">
        <f t="shared" si="60"/>
        <v>0.31978833324867112</v>
      </c>
      <c r="M47" s="9">
        <f t="shared" si="35"/>
        <v>0.84982921042946991</v>
      </c>
      <c r="N47" s="9">
        <f t="shared" si="36"/>
        <v>-2.5771497280435401E-2</v>
      </c>
      <c r="O47" s="9">
        <f t="shared" si="37"/>
        <v>-3.6805512471813601E-2</v>
      </c>
      <c r="P47" s="9">
        <f t="shared" si="38"/>
        <v>0.99864535425168721</v>
      </c>
      <c r="Q47" s="9">
        <f t="shared" si="39"/>
        <v>-0.84982921042946991</v>
      </c>
      <c r="R47" s="9">
        <f t="shared" si="40"/>
        <v>-2.6435667352510892E-2</v>
      </c>
      <c r="S47" s="9">
        <f t="shared" si="61"/>
        <v>0.8810281650919809</v>
      </c>
      <c r="T47" s="11">
        <f t="shared" si="62"/>
        <v>-3.0046175528458063E-2</v>
      </c>
      <c r="U47" s="12">
        <f t="shared" si="63"/>
        <v>0.47306381420972926</v>
      </c>
      <c r="V47" s="11">
        <f t="shared" si="64"/>
        <v>0.99954851174723536</v>
      </c>
      <c r="W47" s="9">
        <f t="shared" si="65"/>
        <v>-3.0046175528458063E-2</v>
      </c>
      <c r="X47" s="9">
        <f t="shared" si="66"/>
        <v>-0.49954851174723536</v>
      </c>
      <c r="Y47" s="9">
        <v>0</v>
      </c>
      <c r="Z47" s="9">
        <f t="shared" si="67"/>
        <v>-3.0046175528458063E-2</v>
      </c>
      <c r="AA47" s="9">
        <f t="shared" si="68"/>
        <v>-0.99954851174723536</v>
      </c>
      <c r="AB47" s="9">
        <f t="shared" si="69"/>
        <v>0</v>
      </c>
      <c r="AC47" s="9">
        <f t="shared" si="70"/>
        <v>1</v>
      </c>
      <c r="AD47" s="9">
        <f t="shared" si="71"/>
        <v>0.84982921042946991</v>
      </c>
      <c r="AE47" s="9">
        <f t="shared" si="72"/>
        <v>-0.52577149728043537</v>
      </c>
      <c r="AF47" s="9">
        <f t="shared" si="73"/>
        <v>-3.6805512471813601E-2</v>
      </c>
      <c r="AG47" s="9">
        <f t="shared" si="74"/>
        <v>1</v>
      </c>
      <c r="AH47" s="9">
        <f t="shared" si="75"/>
        <v>0.87987538595792802</v>
      </c>
      <c r="AI47" s="9">
        <f t="shared" si="76"/>
        <v>0.47377701446679998</v>
      </c>
      <c r="AJ47" s="9">
        <f t="shared" si="77"/>
        <v>-3.6805512471813601E-2</v>
      </c>
      <c r="AK47" s="9">
        <f t="shared" si="78"/>
        <v>1</v>
      </c>
      <c r="AL47" s="9">
        <f t="shared" si="79"/>
        <v>3.6788895215295596E-2</v>
      </c>
      <c r="AM47" s="9">
        <f t="shared" si="80"/>
        <v>-1.1058648881429639E-3</v>
      </c>
      <c r="AN47" s="9">
        <f t="shared" si="81"/>
        <v>0.86524294521925293</v>
      </c>
      <c r="AO47" s="9">
        <f t="shared" si="82"/>
        <v>0.8660254037844386</v>
      </c>
      <c r="AP47" s="9">
        <f t="shared" si="54"/>
        <v>-2.4676897556723254E-4</v>
      </c>
      <c r="AQ47" s="9">
        <f t="shared" si="55"/>
        <v>-0.81951463105392663</v>
      </c>
      <c r="AR47" s="9">
        <f t="shared" si="56"/>
        <v>0.5730582069856599</v>
      </c>
      <c r="AS47" s="9">
        <f t="shared" si="41"/>
        <v>1</v>
      </c>
      <c r="AT47" s="9">
        <v>0</v>
      </c>
      <c r="AU47" s="9">
        <f t="shared" si="42"/>
        <v>-0.8191520442889918</v>
      </c>
      <c r="AV47" s="9">
        <f t="shared" si="43"/>
        <v>0.57357643635104605</v>
      </c>
      <c r="AW47" s="9">
        <f t="shared" si="44"/>
        <v>0.99999976953711789</v>
      </c>
      <c r="AX47" s="9">
        <f t="shared" si="88"/>
        <v>6.7891509863480203E-4</v>
      </c>
      <c r="AY47" s="9">
        <f t="shared" si="89"/>
        <v>6.7891515078971696E-4</v>
      </c>
      <c r="AZ47" s="17">
        <f t="shared" si="45"/>
        <v>2.3339383672643197</v>
      </c>
      <c r="BA47" s="9">
        <f t="shared" si="83"/>
        <v>1.729704596387398</v>
      </c>
      <c r="BB47" s="9">
        <f t="shared" si="84"/>
        <v>-5.199448281363539E-2</v>
      </c>
      <c r="BC47" s="9">
        <f t="shared" si="85"/>
        <v>-7.3611024943627201E-2</v>
      </c>
      <c r="BD47" s="9">
        <f t="shared" si="48"/>
        <v>1.7320508075688774</v>
      </c>
      <c r="BE47" s="9">
        <f t="shared" si="49"/>
        <v>0.99864541434279719</v>
      </c>
      <c r="BF47" s="9">
        <f t="shared" si="87"/>
        <v>-5.2032070995713477E-2</v>
      </c>
      <c r="BG47" s="9">
        <f t="shared" si="51"/>
        <v>-5.2055577698638764E-2</v>
      </c>
      <c r="BH47" s="9">
        <f t="shared" si="46"/>
        <v>-2.982564902247332</v>
      </c>
      <c r="BI47" s="9">
        <f t="shared" si="86"/>
        <v>4.1844234606403319</v>
      </c>
      <c r="BJ47">
        <f t="shared" si="47"/>
        <v>0</v>
      </c>
    </row>
    <row r="48" spans="1:62">
      <c r="A48" s="10">
        <v>35</v>
      </c>
      <c r="B48" s="9">
        <f t="shared" si="52"/>
        <v>0.6108652381980153</v>
      </c>
      <c r="C48" s="10">
        <v>35</v>
      </c>
      <c r="D48" s="9">
        <f t="shared" si="53"/>
        <v>0.6108652381980153</v>
      </c>
      <c r="E48" s="8">
        <v>13</v>
      </c>
      <c r="F48" s="8">
        <f t="shared" si="57"/>
        <v>3.25</v>
      </c>
      <c r="G48" s="9">
        <f t="shared" si="58"/>
        <v>5.6723200689815706E-2</v>
      </c>
      <c r="H48" s="9">
        <v>0</v>
      </c>
      <c r="I48" s="9">
        <v>0.5</v>
      </c>
      <c r="J48" s="9">
        <v>0</v>
      </c>
      <c r="K48" s="9">
        <f t="shared" si="59"/>
        <v>0.91227599008430083</v>
      </c>
      <c r="L48" s="9">
        <f t="shared" si="60"/>
        <v>0.31978833324867112</v>
      </c>
      <c r="M48" s="9">
        <f t="shared" si="35"/>
        <v>0.8483737261007438</v>
      </c>
      <c r="N48" s="9">
        <f t="shared" si="36"/>
        <v>-2.7896546328972316E-2</v>
      </c>
      <c r="O48" s="9">
        <f t="shared" si="37"/>
        <v>-3.9840397034710845E-2</v>
      </c>
      <c r="P48" s="9">
        <f t="shared" si="38"/>
        <v>0.99841274276411662</v>
      </c>
      <c r="Q48" s="9">
        <f t="shared" si="39"/>
        <v>-0.8483737261007438</v>
      </c>
      <c r="R48" s="9">
        <f t="shared" si="40"/>
        <v>-2.8674763626056816E-2</v>
      </c>
      <c r="S48" s="9">
        <f t="shared" si="61"/>
        <v>0.88227505779997073</v>
      </c>
      <c r="T48" s="11">
        <f t="shared" si="62"/>
        <v>-3.2552603585282107E-2</v>
      </c>
      <c r="U48" s="12">
        <f t="shared" si="63"/>
        <v>0.47073423753117671</v>
      </c>
      <c r="V48" s="11">
        <f t="shared" si="64"/>
        <v>0.99947002356239756</v>
      </c>
      <c r="W48" s="9">
        <f t="shared" si="65"/>
        <v>-3.2552603585282107E-2</v>
      </c>
      <c r="X48" s="9">
        <f t="shared" si="66"/>
        <v>-0.49947002356239756</v>
      </c>
      <c r="Y48" s="9">
        <v>0</v>
      </c>
      <c r="Z48" s="9">
        <f t="shared" si="67"/>
        <v>-3.2552603585282107E-2</v>
      </c>
      <c r="AA48" s="9">
        <f t="shared" si="68"/>
        <v>-0.99947002356239756</v>
      </c>
      <c r="AB48" s="9">
        <f t="shared" si="69"/>
        <v>0</v>
      </c>
      <c r="AC48" s="9">
        <f t="shared" si="70"/>
        <v>1</v>
      </c>
      <c r="AD48" s="9">
        <f t="shared" si="71"/>
        <v>0.8483737261007438</v>
      </c>
      <c r="AE48" s="9">
        <f t="shared" si="72"/>
        <v>-0.52789654632897232</v>
      </c>
      <c r="AF48" s="9">
        <f t="shared" si="73"/>
        <v>-3.9840397034710845E-2</v>
      </c>
      <c r="AG48" s="9">
        <f t="shared" si="74"/>
        <v>1</v>
      </c>
      <c r="AH48" s="9">
        <f t="shared" si="75"/>
        <v>0.88092632968602591</v>
      </c>
      <c r="AI48" s="9">
        <f t="shared" si="76"/>
        <v>0.47157347723342524</v>
      </c>
      <c r="AJ48" s="9">
        <f t="shared" si="77"/>
        <v>-3.9840397034710845E-2</v>
      </c>
      <c r="AK48" s="9">
        <f t="shared" si="78"/>
        <v>1</v>
      </c>
      <c r="AL48" s="9">
        <f t="shared" si="79"/>
        <v>3.981928256301772E-2</v>
      </c>
      <c r="AM48" s="9">
        <f t="shared" si="80"/>
        <v>-1.2969086513511909E-3</v>
      </c>
      <c r="AN48" s="9">
        <f t="shared" si="81"/>
        <v>0.865108515022316</v>
      </c>
      <c r="AO48" s="9">
        <f t="shared" si="82"/>
        <v>0.86602540378443871</v>
      </c>
      <c r="AP48" s="9">
        <f t="shared" si="54"/>
        <v>-2.9286176812344869E-4</v>
      </c>
      <c r="AQ48" s="9">
        <f t="shared" si="55"/>
        <v>-0.81957686730442414</v>
      </c>
      <c r="AR48" s="9">
        <f t="shared" si="56"/>
        <v>0.57296917265368741</v>
      </c>
      <c r="AS48" s="9">
        <f t="shared" si="41"/>
        <v>1</v>
      </c>
      <c r="AT48" s="9">
        <v>0</v>
      </c>
      <c r="AU48" s="9">
        <f t="shared" si="42"/>
        <v>-0.8191520442889918</v>
      </c>
      <c r="AV48" s="9">
        <f t="shared" si="43"/>
        <v>0.57357643635104605</v>
      </c>
      <c r="AW48" s="9">
        <f t="shared" si="44"/>
        <v>0.99999968249409599</v>
      </c>
      <c r="AX48" s="9">
        <f t="shared" si="88"/>
        <v>7.9687621825309785E-4</v>
      </c>
      <c r="AY48" s="9">
        <f t="shared" si="89"/>
        <v>7.9687630259074323E-4</v>
      </c>
      <c r="AZ48" s="17">
        <f t="shared" si="45"/>
        <v>2.7394589359463697</v>
      </c>
      <c r="BA48" s="9">
        <f t="shared" si="83"/>
        <v>1.7293000557867697</v>
      </c>
      <c r="BB48" s="9">
        <f t="shared" si="84"/>
        <v>-5.6323069095547074E-2</v>
      </c>
      <c r="BC48" s="9">
        <f t="shared" si="85"/>
        <v>-7.968079406942169E-2</v>
      </c>
      <c r="BD48" s="9">
        <f t="shared" si="48"/>
        <v>1.7320508075688772</v>
      </c>
      <c r="BE48" s="9">
        <f t="shared" si="49"/>
        <v>0.99841185271812638</v>
      </c>
      <c r="BF48" s="9">
        <f t="shared" si="87"/>
        <v>-5.6336243679876018E-2</v>
      </c>
      <c r="BG48" s="9">
        <f t="shared" si="51"/>
        <v>-5.6366086055795593E-2</v>
      </c>
      <c r="BH48" s="9">
        <f t="shared" si="46"/>
        <v>-3.2295388386682884</v>
      </c>
      <c r="BI48" s="9">
        <f t="shared" si="86"/>
        <v>4.9106787196107859</v>
      </c>
      <c r="BJ48">
        <f t="shared" si="47"/>
        <v>0</v>
      </c>
    </row>
    <row r="49" spans="1:62">
      <c r="A49" s="8">
        <v>35</v>
      </c>
      <c r="B49" s="9">
        <f t="shared" si="52"/>
        <v>0.6108652381980153</v>
      </c>
      <c r="C49" s="10">
        <v>35</v>
      </c>
      <c r="D49" s="9">
        <f t="shared" si="53"/>
        <v>0.6108652381980153</v>
      </c>
      <c r="E49" s="8">
        <v>14</v>
      </c>
      <c r="F49" s="8">
        <f t="shared" si="57"/>
        <v>3.5</v>
      </c>
      <c r="G49" s="9">
        <f t="shared" si="58"/>
        <v>6.1086523819801536E-2</v>
      </c>
      <c r="H49" s="9">
        <v>0</v>
      </c>
      <c r="I49" s="9">
        <v>0.5</v>
      </c>
      <c r="J49" s="9">
        <v>0</v>
      </c>
      <c r="K49" s="9">
        <f t="shared" si="59"/>
        <v>0.91227599008430083</v>
      </c>
      <c r="L49" s="9">
        <f t="shared" si="60"/>
        <v>0.31978833324867112</v>
      </c>
      <c r="M49" s="9">
        <f t="shared" si="35"/>
        <v>0.84690208995917704</v>
      </c>
      <c r="N49" s="9">
        <f t="shared" si="36"/>
        <v>-3.0017932520475715E-2</v>
      </c>
      <c r="O49" s="9">
        <f t="shared" si="37"/>
        <v>-4.2870050495636719E-2</v>
      </c>
      <c r="P49" s="9">
        <f t="shared" si="38"/>
        <v>0.99816215877050152</v>
      </c>
      <c r="Q49" s="9">
        <f t="shared" si="39"/>
        <v>-0.84690208995917704</v>
      </c>
      <c r="R49" s="9">
        <f t="shared" si="40"/>
        <v>-3.0919008793279548E-2</v>
      </c>
      <c r="S49" s="9">
        <f t="shared" si="61"/>
        <v>0.88352107507569677</v>
      </c>
      <c r="T49" s="11">
        <f t="shared" si="62"/>
        <v>-3.5059647723693119E-2</v>
      </c>
      <c r="U49" s="12">
        <f t="shared" si="63"/>
        <v>0.46839140672848062</v>
      </c>
      <c r="V49" s="11">
        <f t="shared" si="64"/>
        <v>0.99938522157448906</v>
      </c>
      <c r="W49" s="9">
        <f t="shared" si="65"/>
        <v>-3.5059647723693119E-2</v>
      </c>
      <c r="X49" s="9">
        <f t="shared" si="66"/>
        <v>-0.49938522157448906</v>
      </c>
      <c r="Y49" s="9">
        <v>0</v>
      </c>
      <c r="Z49" s="9">
        <f t="shared" si="67"/>
        <v>-3.5059647723693119E-2</v>
      </c>
      <c r="AA49" s="9">
        <f t="shared" si="68"/>
        <v>-0.99938522157448906</v>
      </c>
      <c r="AB49" s="9">
        <f t="shared" si="69"/>
        <v>0</v>
      </c>
      <c r="AC49" s="9">
        <f t="shared" si="70"/>
        <v>1</v>
      </c>
      <c r="AD49" s="9">
        <f t="shared" si="71"/>
        <v>0.84690208995917704</v>
      </c>
      <c r="AE49" s="9">
        <f t="shared" si="72"/>
        <v>-0.53001793252047569</v>
      </c>
      <c r="AF49" s="9">
        <f t="shared" si="73"/>
        <v>-4.2870050495636719E-2</v>
      </c>
      <c r="AG49" s="9">
        <f t="shared" si="74"/>
        <v>1</v>
      </c>
      <c r="AH49" s="9">
        <f t="shared" si="75"/>
        <v>0.88196173768287012</v>
      </c>
      <c r="AI49" s="9">
        <f t="shared" si="76"/>
        <v>0.46936728905401337</v>
      </c>
      <c r="AJ49" s="9">
        <f t="shared" si="77"/>
        <v>-4.2870050495636719E-2</v>
      </c>
      <c r="AK49" s="9">
        <f t="shared" si="78"/>
        <v>1</v>
      </c>
      <c r="AL49" s="9">
        <f t="shared" si="79"/>
        <v>4.2843694913491437E-2</v>
      </c>
      <c r="AM49" s="9">
        <f t="shared" si="80"/>
        <v>-1.5030088682739589E-3</v>
      </c>
      <c r="AN49" s="9">
        <f t="shared" si="81"/>
        <v>0.86496367482715797</v>
      </c>
      <c r="AO49" s="9">
        <f t="shared" si="82"/>
        <v>0.8660254037844386</v>
      </c>
      <c r="AP49" s="9">
        <f t="shared" si="54"/>
        <v>-3.4341651974231086E-4</v>
      </c>
      <c r="AQ49" s="9">
        <f t="shared" si="55"/>
        <v>-0.81964390361533146</v>
      </c>
      <c r="AR49" s="9">
        <f t="shared" si="56"/>
        <v>0.57287324368599657</v>
      </c>
      <c r="AS49" s="9">
        <f t="shared" si="41"/>
        <v>1</v>
      </c>
      <c r="AT49" s="9">
        <v>0</v>
      </c>
      <c r="AU49" s="9">
        <f t="shared" si="42"/>
        <v>-0.8191520442889918</v>
      </c>
      <c r="AV49" s="9">
        <f t="shared" si="43"/>
        <v>0.57357643635104605</v>
      </c>
      <c r="AW49" s="9">
        <f t="shared" si="44"/>
        <v>0.99999957282978647</v>
      </c>
      <c r="AX49" s="9">
        <f t="shared" si="88"/>
        <v>9.2430527670750331E-4</v>
      </c>
      <c r="AY49" s="9">
        <f t="shared" si="89"/>
        <v>9.2430540831941999E-4</v>
      </c>
      <c r="AZ49" s="17">
        <f t="shared" si="45"/>
        <v>3.177527932669141</v>
      </c>
      <c r="BA49" s="9">
        <f t="shared" si="83"/>
        <v>1.7288638276420472</v>
      </c>
      <c r="BB49" s="9">
        <f t="shared" si="84"/>
        <v>-6.0650643466462317E-2</v>
      </c>
      <c r="BC49" s="9">
        <f t="shared" si="85"/>
        <v>-8.5740100991273438E-2</v>
      </c>
      <c r="BD49" s="9">
        <f t="shared" si="48"/>
        <v>1.7320508075688772</v>
      </c>
      <c r="BE49" s="9">
        <f t="shared" si="49"/>
        <v>0.99815999628134278</v>
      </c>
      <c r="BF49" s="9">
        <f t="shared" si="87"/>
        <v>-6.0635153365270068E-2</v>
      </c>
      <c r="BG49" s="9">
        <f t="shared" si="51"/>
        <v>-6.0672370394390739E-2</v>
      </c>
      <c r="BH49" s="9">
        <f t="shared" si="46"/>
        <v>-3.4762707566530753</v>
      </c>
      <c r="BI49" s="9">
        <f t="shared" si="86"/>
        <v>5.6950184032619333</v>
      </c>
      <c r="BJ49">
        <f t="shared" si="47"/>
        <v>-6.9388939039072284E-17</v>
      </c>
    </row>
    <row r="50" spans="1:62">
      <c r="A50" s="10">
        <v>35</v>
      </c>
      <c r="B50" s="9">
        <f t="shared" si="52"/>
        <v>0.6108652381980153</v>
      </c>
      <c r="C50" s="10">
        <v>35</v>
      </c>
      <c r="D50" s="9">
        <f t="shared" si="53"/>
        <v>0.6108652381980153</v>
      </c>
      <c r="E50" s="8">
        <v>15</v>
      </c>
      <c r="F50" s="8">
        <f t="shared" si="57"/>
        <v>3.75</v>
      </c>
      <c r="G50" s="9">
        <f t="shared" si="58"/>
        <v>6.5449846949787352E-2</v>
      </c>
      <c r="H50" s="9">
        <v>0</v>
      </c>
      <c r="I50" s="9">
        <v>0.5</v>
      </c>
      <c r="J50" s="9">
        <v>0</v>
      </c>
      <c r="K50" s="9">
        <f t="shared" si="59"/>
        <v>0.91227599008430083</v>
      </c>
      <c r="L50" s="9">
        <f t="shared" si="60"/>
        <v>0.31978833324867112</v>
      </c>
      <c r="M50" s="9">
        <f t="shared" si="35"/>
        <v>0.84541433002260047</v>
      </c>
      <c r="N50" s="9">
        <f t="shared" si="36"/>
        <v>-3.2135615466810485E-2</v>
      </c>
      <c r="O50" s="9">
        <f t="shared" si="37"/>
        <v>-4.5894415174356468E-2</v>
      </c>
      <c r="P50" s="9">
        <f t="shared" si="38"/>
        <v>0.99789370265580379</v>
      </c>
      <c r="Q50" s="9">
        <f t="shared" si="39"/>
        <v>-0.84541433002260047</v>
      </c>
      <c r="R50" s="9">
        <f t="shared" si="40"/>
        <v>-3.3168313248241196E-2</v>
      </c>
      <c r="S50" s="9">
        <f t="shared" si="61"/>
        <v>0.88476613698044881</v>
      </c>
      <c r="T50" s="11">
        <f t="shared" si="62"/>
        <v>-3.7567354412118413E-2</v>
      </c>
      <c r="U50" s="12">
        <f t="shared" si="63"/>
        <v>0.46603528069524269</v>
      </c>
      <c r="V50" s="11">
        <f t="shared" si="64"/>
        <v>0.99929409779227374</v>
      </c>
      <c r="W50" s="9">
        <f t="shared" si="65"/>
        <v>-3.7567354412118413E-2</v>
      </c>
      <c r="X50" s="9">
        <f t="shared" si="66"/>
        <v>-0.49929409779227374</v>
      </c>
      <c r="Y50" s="9">
        <v>0</v>
      </c>
      <c r="Z50" s="9">
        <f t="shared" si="67"/>
        <v>-3.7567354412118413E-2</v>
      </c>
      <c r="AA50" s="9">
        <f t="shared" si="68"/>
        <v>-0.99929409779227374</v>
      </c>
      <c r="AB50" s="9">
        <f t="shared" si="69"/>
        <v>0</v>
      </c>
      <c r="AC50" s="9">
        <f t="shared" si="70"/>
        <v>1</v>
      </c>
      <c r="AD50" s="9">
        <f t="shared" si="71"/>
        <v>0.84541433002260047</v>
      </c>
      <c r="AE50" s="9">
        <f t="shared" si="72"/>
        <v>-0.53213561546681043</v>
      </c>
      <c r="AF50" s="9">
        <f t="shared" si="73"/>
        <v>-4.5894415174356468E-2</v>
      </c>
      <c r="AG50" s="9">
        <f t="shared" si="74"/>
        <v>1</v>
      </c>
      <c r="AH50" s="9">
        <f t="shared" si="75"/>
        <v>0.88298168443471892</v>
      </c>
      <c r="AI50" s="9">
        <f t="shared" si="76"/>
        <v>0.46715848232546325</v>
      </c>
      <c r="AJ50" s="9">
        <f t="shared" si="77"/>
        <v>-4.5894415174356468E-2</v>
      </c>
      <c r="AK50" s="9">
        <f t="shared" si="78"/>
        <v>1</v>
      </c>
      <c r="AL50" s="9">
        <f t="shared" si="79"/>
        <v>4.5862018205362585E-2</v>
      </c>
      <c r="AM50" s="9">
        <f t="shared" si="80"/>
        <v>-1.7241317603919548E-3</v>
      </c>
      <c r="AN50" s="9">
        <f t="shared" si="81"/>
        <v>0.86480847744214651</v>
      </c>
      <c r="AO50" s="9">
        <f t="shared" si="82"/>
        <v>0.86602540378443849</v>
      </c>
      <c r="AP50" s="9">
        <f t="shared" si="54"/>
        <v>-3.9854683899473095E-4</v>
      </c>
      <c r="AQ50" s="9">
        <f t="shared" si="55"/>
        <v>-0.81971571106879293</v>
      </c>
      <c r="AR50" s="9">
        <f t="shared" si="56"/>
        <v>0.57277045505804547</v>
      </c>
      <c r="AS50" s="9">
        <f t="shared" si="41"/>
        <v>1</v>
      </c>
      <c r="AT50" s="9">
        <v>0</v>
      </c>
      <c r="AU50" s="9">
        <f t="shared" si="42"/>
        <v>-0.8191520442889918</v>
      </c>
      <c r="AV50" s="9">
        <f t="shared" si="43"/>
        <v>0.57357643635104605</v>
      </c>
      <c r="AW50" s="9">
        <f t="shared" si="44"/>
        <v>0.99999943691716697</v>
      </c>
      <c r="AX50" s="9">
        <f t="shared" si="88"/>
        <v>1.0612093803650129E-3</v>
      </c>
      <c r="AY50" s="9">
        <f t="shared" si="89"/>
        <v>1.061209579547986E-3</v>
      </c>
      <c r="AZ50" s="17">
        <f t="shared" si="45"/>
        <v>3.6481698052171323</v>
      </c>
      <c r="BA50" s="9">
        <f t="shared" si="83"/>
        <v>1.7283960144573194</v>
      </c>
      <c r="BB50" s="9">
        <f t="shared" si="84"/>
        <v>-6.4977133141347176E-2</v>
      </c>
      <c r="BC50" s="9">
        <f t="shared" si="85"/>
        <v>-9.1788830348712935E-2</v>
      </c>
      <c r="BD50" s="9">
        <f t="shared" si="48"/>
        <v>1.7320508075688772</v>
      </c>
      <c r="BE50" s="9">
        <f t="shared" si="49"/>
        <v>0.99788990421320967</v>
      </c>
      <c r="BF50" s="9">
        <f t="shared" si="87"/>
        <v>-6.4928722991841159E-2</v>
      </c>
      <c r="BG50" s="9">
        <f t="shared" si="51"/>
        <v>-6.4974430181062859E-2</v>
      </c>
      <c r="BH50" s="9">
        <f t="shared" si="46"/>
        <v>-3.7227606256423389</v>
      </c>
      <c r="BI50" s="9">
        <f t="shared" si="86"/>
        <v>6.5374498458386654</v>
      </c>
      <c r="BJ50">
        <f t="shared" si="47"/>
        <v>-6.2450045135165055E-17</v>
      </c>
    </row>
    <row r="51" spans="1:62">
      <c r="A51" s="8">
        <v>35</v>
      </c>
      <c r="B51" s="9">
        <f t="shared" si="52"/>
        <v>0.6108652381980153</v>
      </c>
      <c r="C51" s="10">
        <v>35</v>
      </c>
      <c r="D51" s="9">
        <f t="shared" si="53"/>
        <v>0.6108652381980153</v>
      </c>
      <c r="E51" s="8">
        <v>16</v>
      </c>
      <c r="F51" s="8">
        <f t="shared" si="57"/>
        <v>4</v>
      </c>
      <c r="G51" s="9">
        <f t="shared" si="58"/>
        <v>6.9813170079773182E-2</v>
      </c>
      <c r="H51" s="9">
        <v>0</v>
      </c>
      <c r="I51" s="9">
        <v>0.5</v>
      </c>
      <c r="J51" s="9">
        <v>0</v>
      </c>
      <c r="K51" s="9">
        <f t="shared" si="59"/>
        <v>0.91227599008430083</v>
      </c>
      <c r="L51" s="9">
        <f t="shared" si="60"/>
        <v>0.31978833324867112</v>
      </c>
      <c r="M51" s="9">
        <f t="shared" si="35"/>
        <v>0.84391047461581892</v>
      </c>
      <c r="N51" s="9">
        <f t="shared" si="36"/>
        <v>-3.4249554850345892E-2</v>
      </c>
      <c r="O51" s="9">
        <f t="shared" si="37"/>
        <v>-4.891343349132618E-2</v>
      </c>
      <c r="P51" s="9">
        <f t="shared" si="38"/>
        <v>0.99760747602408961</v>
      </c>
      <c r="Q51" s="9">
        <f t="shared" si="39"/>
        <v>-0.84391047461581892</v>
      </c>
      <c r="R51" s="9">
        <f t="shared" si="40"/>
        <v>-3.5422586857792746E-2</v>
      </c>
      <c r="S51" s="9">
        <f t="shared" si="61"/>
        <v>0.88601016292216228</v>
      </c>
      <c r="T51" s="11">
        <f t="shared" si="62"/>
        <v>-4.0075769989204042E-2</v>
      </c>
      <c r="U51" s="12">
        <f t="shared" si="63"/>
        <v>0.46366581844971438</v>
      </c>
      <c r="V51" s="11">
        <f t="shared" si="64"/>
        <v>0.99919664363916494</v>
      </c>
      <c r="W51" s="9">
        <f t="shared" si="65"/>
        <v>-4.0075769989204042E-2</v>
      </c>
      <c r="X51" s="9">
        <f t="shared" si="66"/>
        <v>-0.49919664363916494</v>
      </c>
      <c r="Y51" s="9">
        <v>0</v>
      </c>
      <c r="Z51" s="9">
        <f t="shared" si="67"/>
        <v>-4.0075769989204042E-2</v>
      </c>
      <c r="AA51" s="9">
        <f t="shared" si="68"/>
        <v>-0.99919664363916494</v>
      </c>
      <c r="AB51" s="9">
        <f t="shared" si="69"/>
        <v>0</v>
      </c>
      <c r="AC51" s="9">
        <f t="shared" si="70"/>
        <v>1</v>
      </c>
      <c r="AD51" s="9">
        <f t="shared" si="71"/>
        <v>0.84391047461581892</v>
      </c>
      <c r="AE51" s="9">
        <f t="shared" si="72"/>
        <v>-0.53424955485034586</v>
      </c>
      <c r="AF51" s="9">
        <f t="shared" si="73"/>
        <v>-4.891343349132618E-2</v>
      </c>
      <c r="AG51" s="9">
        <f t="shared" si="74"/>
        <v>0.99999999999999989</v>
      </c>
      <c r="AH51" s="9">
        <f t="shared" si="75"/>
        <v>0.88398624460502295</v>
      </c>
      <c r="AI51" s="9">
        <f t="shared" si="76"/>
        <v>0.46494708878881907</v>
      </c>
      <c r="AJ51" s="9">
        <f t="shared" si="77"/>
        <v>-4.891343349132618E-2</v>
      </c>
      <c r="AK51" s="9">
        <f t="shared" si="78"/>
        <v>1</v>
      </c>
      <c r="AL51" s="9">
        <f t="shared" si="79"/>
        <v>4.8874138573400644E-2</v>
      </c>
      <c r="AM51" s="9">
        <f t="shared" si="80"/>
        <v>-1.9602435099806176E-3</v>
      </c>
      <c r="AN51" s="9">
        <f t="shared" si="81"/>
        <v>0.86464297604507812</v>
      </c>
      <c r="AO51" s="9">
        <f t="shared" si="82"/>
        <v>0.8660254037844386</v>
      </c>
      <c r="AP51" s="9">
        <f t="shared" si="54"/>
        <v>-4.5836609824657926E-4</v>
      </c>
      <c r="AQ51" s="9">
        <f t="shared" si="55"/>
        <v>-0.81979226024149598</v>
      </c>
      <c r="AR51" s="9">
        <f t="shared" si="56"/>
        <v>0.57266084198996825</v>
      </c>
      <c r="AS51" s="9">
        <f t="shared" si="41"/>
        <v>1</v>
      </c>
      <c r="AT51" s="9">
        <v>0</v>
      </c>
      <c r="AU51" s="9">
        <f t="shared" si="42"/>
        <v>-0.8191520442889918</v>
      </c>
      <c r="AV51" s="9">
        <f t="shared" si="43"/>
        <v>0.57357643635104605</v>
      </c>
      <c r="AW51" s="9">
        <f t="shared" si="44"/>
        <v>0.9999992708555101</v>
      </c>
      <c r="AX51" s="9">
        <f t="shared" si="88"/>
        <v>1.2075961444574378E-3</v>
      </c>
      <c r="AY51" s="9">
        <f t="shared" si="89"/>
        <v>1.2075964379615483E-3</v>
      </c>
      <c r="AZ51" s="17">
        <f t="shared" si="45"/>
        <v>4.1514107550137078</v>
      </c>
      <c r="BA51" s="9">
        <f t="shared" si="83"/>
        <v>1.7278967192208419</v>
      </c>
      <c r="BB51" s="9">
        <f t="shared" si="84"/>
        <v>-6.9302466061526791E-2</v>
      </c>
      <c r="BC51" s="9">
        <f t="shared" si="85"/>
        <v>-9.7826866982652361E-2</v>
      </c>
      <c r="BD51" s="9">
        <f t="shared" si="48"/>
        <v>1.7320508075688772</v>
      </c>
      <c r="BE51" s="9">
        <f t="shared" si="49"/>
        <v>0.99760163597402429</v>
      </c>
      <c r="BF51" s="9">
        <f t="shared" si="87"/>
        <v>-6.9216875846503809E-2</v>
      </c>
      <c r="BG51" s="9">
        <f t="shared" si="51"/>
        <v>-6.9272264742248221E-2</v>
      </c>
      <c r="BH51" s="9">
        <f t="shared" si="46"/>
        <v>-3.9690084070437202</v>
      </c>
      <c r="BI51" s="9">
        <f t="shared" si="86"/>
        <v>7.4379823095071629</v>
      </c>
      <c r="BJ51">
        <f t="shared" si="47"/>
        <v>0</v>
      </c>
    </row>
    <row r="52" spans="1:62">
      <c r="A52" s="10">
        <v>35</v>
      </c>
      <c r="B52" s="9">
        <f t="shared" si="52"/>
        <v>0.6108652381980153</v>
      </c>
      <c r="C52" s="10">
        <v>35</v>
      </c>
      <c r="D52" s="9">
        <f t="shared" si="53"/>
        <v>0.6108652381980153</v>
      </c>
      <c r="E52" s="8">
        <v>17</v>
      </c>
      <c r="F52" s="8">
        <f t="shared" si="57"/>
        <v>4.25</v>
      </c>
      <c r="G52" s="9">
        <f t="shared" si="58"/>
        <v>7.4176493209758998E-2</v>
      </c>
      <c r="H52" s="9">
        <v>0</v>
      </c>
      <c r="I52" s="9">
        <v>0.5</v>
      </c>
      <c r="J52" s="9">
        <v>0</v>
      </c>
      <c r="K52" s="9">
        <f t="shared" si="59"/>
        <v>0.91227599008430083</v>
      </c>
      <c r="L52" s="9">
        <f t="shared" si="60"/>
        <v>0.31978833324867112</v>
      </c>
      <c r="M52" s="9">
        <f t="shared" si="35"/>
        <v>0.84239055237007143</v>
      </c>
      <c r="N52" s="9">
        <f t="shared" si="36"/>
        <v>-3.6359710424723218E-2</v>
      </c>
      <c r="O52" s="9">
        <f t="shared" si="37"/>
        <v>-5.1927047968788914E-2</v>
      </c>
      <c r="P52" s="9">
        <f t="shared" si="38"/>
        <v>0.99730358168924704</v>
      </c>
      <c r="Q52" s="9">
        <f t="shared" si="39"/>
        <v>-0.84239055237007143</v>
      </c>
      <c r="R52" s="9">
        <f t="shared" si="40"/>
        <v>-3.7681738966892947E-2</v>
      </c>
      <c r="S52" s="9">
        <f t="shared" si="61"/>
        <v>0.88725307164896206</v>
      </c>
      <c r="T52" s="11">
        <f t="shared" si="62"/>
        <v>-4.2584940663993362E-2</v>
      </c>
      <c r="U52" s="12">
        <f t="shared" si="63"/>
        <v>0.46128297914564526</v>
      </c>
      <c r="V52" s="11">
        <f t="shared" si="64"/>
        <v>0.99909284995371883</v>
      </c>
      <c r="W52" s="9">
        <f t="shared" si="65"/>
        <v>-4.2584940663993362E-2</v>
      </c>
      <c r="X52" s="9">
        <f t="shared" si="66"/>
        <v>-0.49909284995371883</v>
      </c>
      <c r="Y52" s="9">
        <v>0</v>
      </c>
      <c r="Z52" s="9">
        <f t="shared" si="67"/>
        <v>-4.2584940663993362E-2</v>
      </c>
      <c r="AA52" s="9">
        <f t="shared" si="68"/>
        <v>-0.99909284995371883</v>
      </c>
      <c r="AB52" s="9">
        <f t="shared" si="69"/>
        <v>0</v>
      </c>
      <c r="AC52" s="9">
        <f t="shared" si="70"/>
        <v>1</v>
      </c>
      <c r="AD52" s="9">
        <f t="shared" si="71"/>
        <v>0.84239055237007143</v>
      </c>
      <c r="AE52" s="9">
        <f t="shared" si="72"/>
        <v>-0.53635971042472319</v>
      </c>
      <c r="AF52" s="9">
        <f t="shared" si="73"/>
        <v>-5.1927047968788914E-2</v>
      </c>
      <c r="AG52" s="9">
        <f t="shared" si="74"/>
        <v>1</v>
      </c>
      <c r="AH52" s="9">
        <f t="shared" si="75"/>
        <v>0.88497549303406475</v>
      </c>
      <c r="AI52" s="9">
        <f t="shared" si="76"/>
        <v>0.46273313952899564</v>
      </c>
      <c r="AJ52" s="9">
        <f t="shared" si="77"/>
        <v>-5.1927047968788914E-2</v>
      </c>
      <c r="AK52" s="9">
        <f t="shared" si="78"/>
        <v>1</v>
      </c>
      <c r="AL52" s="9">
        <f t="shared" si="79"/>
        <v>5.1879942344820781E-2</v>
      </c>
      <c r="AM52" s="9">
        <f t="shared" si="80"/>
        <v>-2.2113102566072131E-3</v>
      </c>
      <c r="AN52" s="9">
        <f t="shared" si="81"/>
        <v>0.86446722418449551</v>
      </c>
      <c r="AO52" s="9">
        <f t="shared" si="82"/>
        <v>0.86602540378443849</v>
      </c>
      <c r="AP52" s="9">
        <f t="shared" si="54"/>
        <v>-5.2298743624087929E-4</v>
      </c>
      <c r="AQ52" s="9">
        <f t="shared" si="55"/>
        <v>-0.81987352120275525</v>
      </c>
      <c r="AR52" s="9">
        <f t="shared" si="56"/>
        <v>0.57254443994744786</v>
      </c>
      <c r="AS52" s="9">
        <f t="shared" si="41"/>
        <v>1</v>
      </c>
      <c r="AT52" s="9">
        <v>0</v>
      </c>
      <c r="AU52" s="9">
        <f t="shared" si="42"/>
        <v>-0.8191520442889918</v>
      </c>
      <c r="AV52" s="9">
        <f t="shared" si="43"/>
        <v>0.57357643635104605</v>
      </c>
      <c r="AW52" s="9">
        <f t="shared" si="44"/>
        <v>0.99999907046931358</v>
      </c>
      <c r="AX52" s="9">
        <f t="shared" si="88"/>
        <v>1.3634736920339304E-3</v>
      </c>
      <c r="AY52" s="9">
        <f t="shared" si="89"/>
        <v>1.3634741144976331E-3</v>
      </c>
      <c r="AZ52" s="17">
        <f t="shared" si="45"/>
        <v>4.687278734163093</v>
      </c>
      <c r="BA52" s="9">
        <f t="shared" si="83"/>
        <v>1.7273660454041362</v>
      </c>
      <c r="BB52" s="9">
        <f t="shared" si="84"/>
        <v>-7.362657089572755E-2</v>
      </c>
      <c r="BC52" s="9">
        <f t="shared" si="85"/>
        <v>-0.10385409593757783</v>
      </c>
      <c r="BD52" s="9">
        <f t="shared" si="48"/>
        <v>1.7320508075688772</v>
      </c>
      <c r="BE52" s="9">
        <f t="shared" si="49"/>
        <v>0.99729525130309737</v>
      </c>
      <c r="BF52" s="9">
        <f t="shared" si="87"/>
        <v>-7.3499535565144061E-2</v>
      </c>
      <c r="BG52" s="9">
        <f t="shared" si="51"/>
        <v>-7.3565873265765719E-2</v>
      </c>
      <c r="BH52" s="9">
        <f t="shared" si="46"/>
        <v>-4.21501405432267</v>
      </c>
      <c r="BI52" s="9">
        <f t="shared" si="86"/>
        <v>8.3966269625592105</v>
      </c>
      <c r="BJ52">
        <f t="shared" si="47"/>
        <v>0</v>
      </c>
    </row>
    <row r="53" spans="1:62">
      <c r="A53" s="8">
        <v>35</v>
      </c>
      <c r="B53" s="9">
        <f t="shared" si="52"/>
        <v>0.6108652381980153</v>
      </c>
      <c r="C53" s="10">
        <v>35</v>
      </c>
      <c r="D53" s="9">
        <f t="shared" si="53"/>
        <v>0.6108652381980153</v>
      </c>
      <c r="E53" s="8">
        <v>18</v>
      </c>
      <c r="F53" s="8">
        <f t="shared" si="57"/>
        <v>4.5</v>
      </c>
      <c r="G53" s="9">
        <f t="shared" si="58"/>
        <v>7.8539816339744828E-2</v>
      </c>
      <c r="H53" s="9">
        <v>0</v>
      </c>
      <c r="I53" s="9">
        <v>0.5</v>
      </c>
      <c r="J53" s="9">
        <v>0</v>
      </c>
      <c r="K53" s="9">
        <f t="shared" si="59"/>
        <v>0.91227599008430083</v>
      </c>
      <c r="L53" s="9">
        <f t="shared" si="60"/>
        <v>0.31978833324867112</v>
      </c>
      <c r="M53" s="9">
        <f t="shared" si="35"/>
        <v>0.8408545922224866</v>
      </c>
      <c r="N53" s="9">
        <f t="shared" si="36"/>
        <v>-3.8466042015622065E-2</v>
      </c>
      <c r="O53" s="9">
        <f t="shared" si="37"/>
        <v>-5.4935201231869096E-2</v>
      </c>
      <c r="P53" s="9">
        <f t="shared" si="38"/>
        <v>0.99698212366561401</v>
      </c>
      <c r="Q53" s="9">
        <f t="shared" si="39"/>
        <v>-0.8408545922224866</v>
      </c>
      <c r="R53" s="9">
        <f t="shared" si="40"/>
        <v>-3.9945678403969662E-2</v>
      </c>
      <c r="S53" s="9">
        <f t="shared" si="61"/>
        <v>0.88849478124278281</v>
      </c>
      <c r="T53" s="11">
        <f t="shared" si="62"/>
        <v>-4.5094912516041495E-2</v>
      </c>
      <c r="U53" s="12">
        <f t="shared" si="63"/>
        <v>0.45888672208328224</v>
      </c>
      <c r="V53" s="11">
        <f t="shared" si="64"/>
        <v>0.99898270699005121</v>
      </c>
      <c r="W53" s="9">
        <f t="shared" si="65"/>
        <v>-4.5094912516041495E-2</v>
      </c>
      <c r="X53" s="9">
        <f t="shared" si="66"/>
        <v>-0.49898270699005121</v>
      </c>
      <c r="Y53" s="9">
        <v>0</v>
      </c>
      <c r="Z53" s="9">
        <f t="shared" si="67"/>
        <v>-4.5094912516041495E-2</v>
      </c>
      <c r="AA53" s="9">
        <f t="shared" si="68"/>
        <v>-0.99898270699005121</v>
      </c>
      <c r="AB53" s="9">
        <f t="shared" si="69"/>
        <v>0</v>
      </c>
      <c r="AC53" s="9">
        <f t="shared" si="70"/>
        <v>1</v>
      </c>
      <c r="AD53" s="9">
        <f t="shared" si="71"/>
        <v>0.8408545922224866</v>
      </c>
      <c r="AE53" s="9">
        <f t="shared" si="72"/>
        <v>-0.53846604201562209</v>
      </c>
      <c r="AF53" s="9">
        <f t="shared" si="73"/>
        <v>-5.4935201231869096E-2</v>
      </c>
      <c r="AG53" s="9">
        <f t="shared" si="74"/>
        <v>1</v>
      </c>
      <c r="AH53" s="9">
        <f t="shared" si="75"/>
        <v>0.88594950473852807</v>
      </c>
      <c r="AI53" s="9">
        <f t="shared" si="76"/>
        <v>0.46051666497442911</v>
      </c>
      <c r="AJ53" s="9">
        <f t="shared" si="77"/>
        <v>-5.4935201231869096E-2</v>
      </c>
      <c r="AK53" s="9">
        <f t="shared" si="78"/>
        <v>0.99999999999999989</v>
      </c>
      <c r="AL53" s="9">
        <f t="shared" si="79"/>
        <v>5.4879316035655788E-2</v>
      </c>
      <c r="AM53" s="9">
        <f t="shared" si="80"/>
        <v>-2.4772980936022719E-3</v>
      </c>
      <c r="AN53" s="9">
        <f t="shared" si="81"/>
        <v>0.86428127578098901</v>
      </c>
      <c r="AO53" s="9">
        <f t="shared" si="82"/>
        <v>0.8660254037844386</v>
      </c>
      <c r="AP53" s="9">
        <f t="shared" si="54"/>
        <v>-5.925237605945155E-4</v>
      </c>
      <c r="AQ53" s="9">
        <f t="shared" si="55"/>
        <v>-0.8199594635125167</v>
      </c>
      <c r="AR53" s="9">
        <f t="shared" si="56"/>
        <v>0.57242128464257758</v>
      </c>
      <c r="AS53" s="9">
        <f t="shared" si="41"/>
        <v>1</v>
      </c>
      <c r="AT53" s="9">
        <v>0</v>
      </c>
      <c r="AU53" s="9">
        <f t="shared" si="42"/>
        <v>-0.8191520442889918</v>
      </c>
      <c r="AV53" s="9">
        <f t="shared" si="43"/>
        <v>0.57357643635104605</v>
      </c>
      <c r="AW53" s="9">
        <f t="shared" si="44"/>
        <v>0.99999883130716039</v>
      </c>
      <c r="AX53" s="9">
        <f t="shared" si="88"/>
        <v>1.5288506511210744E-3</v>
      </c>
      <c r="AY53" s="9">
        <f t="shared" si="89"/>
        <v>1.5288512467069556E-3</v>
      </c>
      <c r="AZ53" s="17">
        <f t="shared" si="45"/>
        <v>5.2558034363773656</v>
      </c>
      <c r="BA53" s="9">
        <f t="shared" si="83"/>
        <v>1.7268040969610148</v>
      </c>
      <c r="BB53" s="9">
        <f t="shared" si="84"/>
        <v>-7.794937704119298E-2</v>
      </c>
      <c r="BC53" s="9">
        <f t="shared" si="85"/>
        <v>-0.10987040246373819</v>
      </c>
      <c r="BD53" s="9">
        <f t="shared" si="48"/>
        <v>1.7320508075688772</v>
      </c>
      <c r="BE53" s="9">
        <f t="shared" si="49"/>
        <v>0.99697081021819056</v>
      </c>
      <c r="BF53" s="9">
        <f t="shared" si="87"/>
        <v>-7.7776626134621135E-2</v>
      </c>
      <c r="BG53" s="9">
        <f t="shared" si="51"/>
        <v>-7.7855254802386462E-2</v>
      </c>
      <c r="BH53" s="9">
        <f t="shared" si="46"/>
        <v>-4.4607775130923777</v>
      </c>
      <c r="BI53" s="9">
        <f t="shared" si="86"/>
        <v>9.4133968578293548</v>
      </c>
      <c r="BJ53">
        <f t="shared" si="47"/>
        <v>0</v>
      </c>
    </row>
    <row r="54" spans="1:62">
      <c r="A54" s="10">
        <v>35</v>
      </c>
      <c r="B54" s="9">
        <f t="shared" si="52"/>
        <v>0.6108652381980153</v>
      </c>
      <c r="C54" s="10">
        <v>35</v>
      </c>
      <c r="D54" s="9">
        <f t="shared" si="53"/>
        <v>0.6108652381980153</v>
      </c>
      <c r="E54" s="8">
        <v>19</v>
      </c>
      <c r="F54" s="8">
        <f t="shared" si="57"/>
        <v>4.75</v>
      </c>
      <c r="G54" s="9">
        <f t="shared" si="58"/>
        <v>8.2903139469730658E-2</v>
      </c>
      <c r="H54" s="9">
        <v>0</v>
      </c>
      <c r="I54" s="9">
        <v>0.5</v>
      </c>
      <c r="J54" s="9">
        <v>0</v>
      </c>
      <c r="K54" s="9">
        <f t="shared" si="59"/>
        <v>0.91227599008430083</v>
      </c>
      <c r="L54" s="9">
        <f t="shared" si="60"/>
        <v>0.31978833324867112</v>
      </c>
      <c r="M54" s="9">
        <f t="shared" si="35"/>
        <v>0.83930262341553175</v>
      </c>
      <c r="N54" s="9">
        <f t="shared" si="36"/>
        <v>-4.0568509521525215E-2</v>
      </c>
      <c r="O54" s="9">
        <f t="shared" si="37"/>
        <v>-5.7937836009664706E-2</v>
      </c>
      <c r="P54" s="9">
        <f t="shared" si="38"/>
        <v>0.99664320715851717</v>
      </c>
      <c r="Q54" s="9">
        <f t="shared" si="39"/>
        <v>-0.83930262341553175</v>
      </c>
      <c r="R54" s="9">
        <f t="shared" si="40"/>
        <v>-4.2214313486323291E-2</v>
      </c>
      <c r="S54" s="9">
        <f t="shared" si="61"/>
        <v>0.88973520911306458</v>
      </c>
      <c r="T54" s="11">
        <f t="shared" si="62"/>
        <v>-4.7605731495464494E-2</v>
      </c>
      <c r="U54" s="12">
        <f t="shared" si="63"/>
        <v>0.4564770067205261</v>
      </c>
      <c r="V54" s="11">
        <f t="shared" si="64"/>
        <v>0.99886620441818019</v>
      </c>
      <c r="W54" s="9">
        <f t="shared" si="65"/>
        <v>-4.7605731495464494E-2</v>
      </c>
      <c r="X54" s="9">
        <f t="shared" si="66"/>
        <v>-0.49886620441818019</v>
      </c>
      <c r="Y54" s="9">
        <v>0</v>
      </c>
      <c r="Z54" s="9">
        <f t="shared" si="67"/>
        <v>-4.7605731495464494E-2</v>
      </c>
      <c r="AA54" s="9">
        <f t="shared" si="68"/>
        <v>-0.99886620441818019</v>
      </c>
      <c r="AB54" s="9">
        <f t="shared" si="69"/>
        <v>0</v>
      </c>
      <c r="AC54" s="9">
        <f t="shared" si="70"/>
        <v>1</v>
      </c>
      <c r="AD54" s="9">
        <f t="shared" si="71"/>
        <v>0.83930262341553175</v>
      </c>
      <c r="AE54" s="9">
        <f t="shared" si="72"/>
        <v>-0.54056850952152524</v>
      </c>
      <c r="AF54" s="9">
        <f t="shared" si="73"/>
        <v>-5.7937836009664706E-2</v>
      </c>
      <c r="AG54" s="9">
        <f t="shared" si="74"/>
        <v>1</v>
      </c>
      <c r="AH54" s="9">
        <f t="shared" si="75"/>
        <v>0.88690835491099629</v>
      </c>
      <c r="AI54" s="9">
        <f t="shared" si="76"/>
        <v>0.45829769489665495</v>
      </c>
      <c r="AJ54" s="9">
        <f t="shared" si="77"/>
        <v>-5.7937836009664706E-2</v>
      </c>
      <c r="AK54" s="9">
        <f t="shared" si="78"/>
        <v>1</v>
      </c>
      <c r="AL54" s="9">
        <f t="shared" si="79"/>
        <v>5.7872146347176745E-2</v>
      </c>
      <c r="AM54" s="9">
        <f t="shared" si="80"/>
        <v>-2.758173064504352E-3</v>
      </c>
      <c r="AN54" s="9">
        <f t="shared" si="81"/>
        <v>0.86408518512847865</v>
      </c>
      <c r="AO54" s="9">
        <f t="shared" si="82"/>
        <v>0.8660254037844386</v>
      </c>
      <c r="AP54" s="9">
        <f t="shared" si="54"/>
        <v>-6.6708775020907218E-4</v>
      </c>
      <c r="AQ54" s="9">
        <f t="shared" si="55"/>
        <v>-0.82005005621928395</v>
      </c>
      <c r="AR54" s="9">
        <f t="shared" si="56"/>
        <v>0.57229141203471046</v>
      </c>
      <c r="AS54" s="9">
        <f t="shared" si="41"/>
        <v>1</v>
      </c>
      <c r="AT54" s="9">
        <v>0</v>
      </c>
      <c r="AU54" s="9">
        <f t="shared" si="42"/>
        <v>-0.8191520442889918</v>
      </c>
      <c r="AV54" s="9">
        <f t="shared" si="43"/>
        <v>0.57357643635104605</v>
      </c>
      <c r="AW54" s="9">
        <f t="shared" si="44"/>
        <v>0.99999854864050641</v>
      </c>
      <c r="AX54" s="9">
        <f t="shared" si="88"/>
        <v>1.7037361535015565E-3</v>
      </c>
      <c r="AY54" s="9">
        <f t="shared" si="89"/>
        <v>1.703736977746582E-3</v>
      </c>
      <c r="AZ54" s="17">
        <f t="shared" si="45"/>
        <v>5.8570162935152039</v>
      </c>
      <c r="BA54" s="9">
        <f t="shared" si="83"/>
        <v>1.726210978326528</v>
      </c>
      <c r="BB54" s="9">
        <f t="shared" si="84"/>
        <v>-8.2270814624870292E-2</v>
      </c>
      <c r="BC54" s="9">
        <f t="shared" si="85"/>
        <v>-0.11587567201932941</v>
      </c>
      <c r="BD54" s="9">
        <f t="shared" si="48"/>
        <v>1.7320508075688772</v>
      </c>
      <c r="BE54" s="9">
        <f t="shared" si="49"/>
        <v>0.99662837301490825</v>
      </c>
      <c r="BF54" s="9">
        <f t="shared" si="87"/>
        <v>-8.2048071894815847E-2</v>
      </c>
      <c r="BG54" s="9">
        <f t="shared" si="51"/>
        <v>-8.2140408267436876E-2</v>
      </c>
      <c r="BH54" s="9">
        <f t="shared" si="46"/>
        <v>-4.7062987212056271</v>
      </c>
      <c r="BI54" s="9">
        <f t="shared" si="86"/>
        <v>10.488306910649499</v>
      </c>
      <c r="BJ54">
        <f t="shared" si="47"/>
        <v>1.1102230246251565E-16</v>
      </c>
    </row>
    <row r="55" spans="1:62">
      <c r="A55" s="8">
        <v>35</v>
      </c>
      <c r="B55" s="9">
        <f t="shared" si="52"/>
        <v>0.6108652381980153</v>
      </c>
      <c r="C55" s="10">
        <v>35</v>
      </c>
      <c r="D55" s="9">
        <f t="shared" si="53"/>
        <v>0.6108652381980153</v>
      </c>
      <c r="E55" s="8">
        <v>20</v>
      </c>
      <c r="F55" s="8">
        <f t="shared" si="57"/>
        <v>5</v>
      </c>
      <c r="G55" s="9">
        <f t="shared" si="58"/>
        <v>8.7266462599716474E-2</v>
      </c>
      <c r="H55" s="9">
        <v>0</v>
      </c>
      <c r="I55" s="9">
        <v>0.5</v>
      </c>
      <c r="J55" s="9">
        <v>0</v>
      </c>
      <c r="K55" s="9">
        <f t="shared" si="59"/>
        <v>0.91227599008430083</v>
      </c>
      <c r="L55" s="9">
        <f t="shared" si="60"/>
        <v>0.31978833324867112</v>
      </c>
      <c r="M55" s="9">
        <f t="shared" si="35"/>
        <v>0.83773467549645564</v>
      </c>
      <c r="N55" s="9">
        <f t="shared" si="36"/>
        <v>-4.2667072914481852E-2</v>
      </c>
      <c r="O55" s="9">
        <f t="shared" si="37"/>
        <v>-6.0934895136337736E-2</v>
      </c>
      <c r="P55" s="9">
        <f t="shared" si="38"/>
        <v>0.9962869385547235</v>
      </c>
      <c r="Q55" s="9">
        <f t="shared" si="39"/>
        <v>-0.83773467549645564</v>
      </c>
      <c r="R55" s="9">
        <f t="shared" si="40"/>
        <v>-4.4487552025571558E-2</v>
      </c>
      <c r="S55" s="9">
        <f t="shared" si="61"/>
        <v>0.8909742719905297</v>
      </c>
      <c r="T55" s="11">
        <f t="shared" si="62"/>
        <v>-5.0117443422922119E-2</v>
      </c>
      <c r="U55" s="12">
        <f t="shared" si="63"/>
        <v>0.45405379268424306</v>
      </c>
      <c r="V55" s="11">
        <f t="shared" si="64"/>
        <v>0.99874333132429483</v>
      </c>
      <c r="W55" s="9">
        <f t="shared" si="65"/>
        <v>-5.0117443422922119E-2</v>
      </c>
      <c r="X55" s="9">
        <f t="shared" si="66"/>
        <v>-0.49874333132429483</v>
      </c>
      <c r="Y55" s="9">
        <v>0</v>
      </c>
      <c r="Z55" s="9">
        <f t="shared" si="67"/>
        <v>-5.0117443422922119E-2</v>
      </c>
      <c r="AA55" s="9">
        <f t="shared" si="68"/>
        <v>-0.99874333132429483</v>
      </c>
      <c r="AB55" s="9">
        <f t="shared" si="69"/>
        <v>0</v>
      </c>
      <c r="AC55" s="9">
        <f t="shared" si="70"/>
        <v>1</v>
      </c>
      <c r="AD55" s="9">
        <f t="shared" si="71"/>
        <v>0.83773467549645564</v>
      </c>
      <c r="AE55" s="9">
        <f t="shared" si="72"/>
        <v>-0.5426670729144818</v>
      </c>
      <c r="AF55" s="9">
        <f t="shared" si="73"/>
        <v>-6.0934895136337736E-2</v>
      </c>
      <c r="AG55" s="9">
        <f t="shared" si="74"/>
        <v>0.99999999999999989</v>
      </c>
      <c r="AH55" s="9">
        <f t="shared" si="75"/>
        <v>0.88785211891937776</v>
      </c>
      <c r="AI55" s="9">
        <f t="shared" si="76"/>
        <v>0.45607625840981297</v>
      </c>
      <c r="AJ55" s="9">
        <f t="shared" si="77"/>
        <v>-6.0934895136337736E-2</v>
      </c>
      <c r="AK55" s="9">
        <f t="shared" si="78"/>
        <v>1</v>
      </c>
      <c r="AL55" s="9">
        <f t="shared" si="79"/>
        <v>6.085832016236252E-2</v>
      </c>
      <c r="AM55" s="9">
        <f t="shared" si="80"/>
        <v>-3.0539011594770986E-3</v>
      </c>
      <c r="AN55" s="9">
        <f t="shared" si="81"/>
        <v>0.86387900689548147</v>
      </c>
      <c r="AO55" s="9">
        <f t="shared" si="82"/>
        <v>0.86602540378443849</v>
      </c>
      <c r="AP55" s="9">
        <f t="shared" si="54"/>
        <v>-7.4679185759507494E-4</v>
      </c>
      <c r="AQ55" s="9">
        <f t="shared" si="55"/>
        <v>-0.82014526785796493</v>
      </c>
      <c r="AR55" s="9">
        <f t="shared" si="56"/>
        <v>0.57215485833129853</v>
      </c>
      <c r="AS55" s="9">
        <f t="shared" si="41"/>
        <v>1</v>
      </c>
      <c r="AT55" s="9">
        <v>0</v>
      </c>
      <c r="AU55" s="9">
        <f t="shared" si="42"/>
        <v>-0.8191520442889918</v>
      </c>
      <c r="AV55" s="9">
        <f t="shared" si="43"/>
        <v>0.57357643635104605</v>
      </c>
      <c r="AW55" s="9">
        <f t="shared" si="44"/>
        <v>0.99999821746239848</v>
      </c>
      <c r="AX55" s="9">
        <f t="shared" si="88"/>
        <v>1.8881398321074806E-3</v>
      </c>
      <c r="AY55" s="9">
        <f t="shared" si="89"/>
        <v>1.8881409540016964E-3</v>
      </c>
      <c r="AZ55" s="17">
        <f t="shared" si="45"/>
        <v>6.490950467406126</v>
      </c>
      <c r="BA55" s="9">
        <f t="shared" si="83"/>
        <v>1.7255867944158334</v>
      </c>
      <c r="BB55" s="9">
        <f t="shared" si="84"/>
        <v>-8.6590814504668823E-2</v>
      </c>
      <c r="BC55" s="9">
        <f t="shared" si="85"/>
        <v>-0.12186979027267547</v>
      </c>
      <c r="BD55" s="9">
        <f t="shared" si="48"/>
        <v>1.7320508075688772</v>
      </c>
      <c r="BE55" s="9">
        <f t="shared" si="49"/>
        <v>0.9962680002660449</v>
      </c>
      <c r="BF55" s="9">
        <f t="shared" si="87"/>
        <v>-8.6313797540694209E-2</v>
      </c>
      <c r="BG55" s="9">
        <f t="shared" si="51"/>
        <v>-8.6421332442404158E-2</v>
      </c>
      <c r="BH55" s="9">
        <f t="shared" si="46"/>
        <v>-4.9515776088467769</v>
      </c>
      <c r="BI55" s="9">
        <f t="shared" si="86"/>
        <v>11.621373876773546</v>
      </c>
      <c r="BJ55">
        <f t="shared" si="47"/>
        <v>0</v>
      </c>
    </row>
    <row r="56" spans="1:62">
      <c r="A56" s="10">
        <v>35</v>
      </c>
      <c r="B56" s="9">
        <f t="shared" si="52"/>
        <v>0.6108652381980153</v>
      </c>
      <c r="C56" s="10">
        <v>35</v>
      </c>
      <c r="D56" s="9">
        <f t="shared" si="53"/>
        <v>0.6108652381980153</v>
      </c>
      <c r="E56" s="8">
        <v>21</v>
      </c>
      <c r="F56" s="8">
        <f t="shared" si="57"/>
        <v>5.25</v>
      </c>
      <c r="G56" s="9">
        <f t="shared" si="58"/>
        <v>9.1629785729702304E-2</v>
      </c>
      <c r="H56" s="9">
        <v>0</v>
      </c>
      <c r="I56" s="9">
        <v>0.5</v>
      </c>
      <c r="J56" s="9">
        <v>0</v>
      </c>
      <c r="K56" s="9">
        <f t="shared" si="59"/>
        <v>0.91227599008430083</v>
      </c>
      <c r="L56" s="9">
        <f t="shared" si="60"/>
        <v>0.31978833324867112</v>
      </c>
      <c r="M56" s="9">
        <f t="shared" si="35"/>
        <v>0.83615077831672668</v>
      </c>
      <c r="N56" s="9">
        <f t="shared" si="36"/>
        <v>-4.4761692240870093E-2</v>
      </c>
      <c r="O56" s="9">
        <f t="shared" si="37"/>
        <v>-6.3926321552202597E-2</v>
      </c>
      <c r="P56" s="9">
        <f t="shared" si="38"/>
        <v>0.99591342541280437</v>
      </c>
      <c r="Q56" s="9">
        <f t="shared" si="39"/>
        <v>-0.83615077831672668</v>
      </c>
      <c r="R56" s="9">
        <f t="shared" si="40"/>
        <v>-4.6765301333136458E-2</v>
      </c>
      <c r="S56" s="9">
        <f t="shared" si="61"/>
        <v>0.89221188592104017</v>
      </c>
      <c r="T56" s="11">
        <f t="shared" si="62"/>
        <v>-5.2630093989534048E-2</v>
      </c>
      <c r="U56" s="12">
        <f t="shared" si="63"/>
        <v>0.45161703978173895</v>
      </c>
      <c r="V56" s="11">
        <f t="shared" si="64"/>
        <v>0.99861407621095188</v>
      </c>
      <c r="W56" s="9">
        <f t="shared" si="65"/>
        <v>-5.2630093989534048E-2</v>
      </c>
      <c r="X56" s="9">
        <f t="shared" si="66"/>
        <v>-0.49861407621095188</v>
      </c>
      <c r="Y56" s="9">
        <v>0</v>
      </c>
      <c r="Z56" s="9">
        <f t="shared" si="67"/>
        <v>-5.2630093989534048E-2</v>
      </c>
      <c r="AA56" s="9">
        <f t="shared" si="68"/>
        <v>-0.99861407621095188</v>
      </c>
      <c r="AB56" s="9">
        <f t="shared" si="69"/>
        <v>0</v>
      </c>
      <c r="AC56" s="9">
        <f t="shared" si="70"/>
        <v>1</v>
      </c>
      <c r="AD56" s="9">
        <f t="shared" si="71"/>
        <v>0.83615077831672668</v>
      </c>
      <c r="AE56" s="9">
        <f t="shared" si="72"/>
        <v>-0.54476169224087012</v>
      </c>
      <c r="AF56" s="9">
        <f t="shared" si="73"/>
        <v>-6.3926321552202597E-2</v>
      </c>
      <c r="AG56" s="9">
        <f t="shared" si="74"/>
        <v>1</v>
      </c>
      <c r="AH56" s="9">
        <f t="shared" si="75"/>
        <v>0.88878087230626068</v>
      </c>
      <c r="AI56" s="9">
        <f t="shared" si="76"/>
        <v>0.45385238397008176</v>
      </c>
      <c r="AJ56" s="9">
        <f t="shared" si="77"/>
        <v>-6.3926321552202597E-2</v>
      </c>
      <c r="AK56" s="9">
        <f t="shared" si="78"/>
        <v>0.99999999999999989</v>
      </c>
      <c r="AL56" s="9">
        <f t="shared" si="79"/>
        <v>6.3837724542417054E-2</v>
      </c>
      <c r="AM56" s="9">
        <f t="shared" si="80"/>
        <v>-3.3644483116975986E-3</v>
      </c>
      <c r="AN56" s="9">
        <f t="shared" si="81"/>
        <v>0.86366279612636099</v>
      </c>
      <c r="AO56" s="9">
        <f t="shared" si="82"/>
        <v>0.86602540378443849</v>
      </c>
      <c r="AP56" s="9">
        <f t="shared" si="54"/>
        <v>-8.3174831110992276E-4</v>
      </c>
      <c r="AQ56" s="9">
        <f t="shared" si="55"/>
        <v>-0.82024506644764161</v>
      </c>
      <c r="AR56" s="9">
        <f t="shared" si="56"/>
        <v>0.57201165998871994</v>
      </c>
      <c r="AS56" s="9">
        <f t="shared" si="41"/>
        <v>1</v>
      </c>
      <c r="AT56" s="9">
        <v>0</v>
      </c>
      <c r="AU56" s="9">
        <f t="shared" si="42"/>
        <v>-0.8191520442889918</v>
      </c>
      <c r="AV56" s="9">
        <f t="shared" si="43"/>
        <v>0.57357643635104605</v>
      </c>
      <c r="AW56" s="9">
        <f t="shared" si="44"/>
        <v>0.99999783248612173</v>
      </c>
      <c r="AX56" s="9">
        <f t="shared" si="88"/>
        <v>2.0820718187446107E-3</v>
      </c>
      <c r="AY56" s="9">
        <f t="shared" si="89"/>
        <v>2.0820733230524358E-3</v>
      </c>
      <c r="AZ56" s="17">
        <f t="shared" si="45"/>
        <v>7.157640842860979</v>
      </c>
      <c r="BA56" s="9">
        <f t="shared" si="83"/>
        <v>1.7249316506229873</v>
      </c>
      <c r="BB56" s="9">
        <f t="shared" si="84"/>
        <v>-9.0909308270788358E-2</v>
      </c>
      <c r="BC56" s="9">
        <f t="shared" si="85"/>
        <v>-0.12785264310440519</v>
      </c>
      <c r="BD56" s="9">
        <f t="shared" si="48"/>
        <v>1.7320508075688772</v>
      </c>
      <c r="BE56" s="9">
        <f t="shared" si="49"/>
        <v>0.99588975282088721</v>
      </c>
      <c r="BF56" s="9">
        <f t="shared" si="87"/>
        <v>-9.0573728124396735E-2</v>
      </c>
      <c r="BG56" s="9">
        <f t="shared" si="51"/>
        <v>-9.0698025976555477E-2</v>
      </c>
      <c r="BH56" s="9">
        <f t="shared" si="46"/>
        <v>-5.1966140986245364</v>
      </c>
      <c r="BI56" s="9">
        <f t="shared" si="86"/>
        <v>12.812616330111268</v>
      </c>
      <c r="BJ56">
        <f t="shared" si="47"/>
        <v>0</v>
      </c>
    </row>
    <row r="57" spans="1:62">
      <c r="A57" s="8">
        <v>35</v>
      </c>
      <c r="B57" s="9">
        <f t="shared" si="52"/>
        <v>0.6108652381980153</v>
      </c>
      <c r="C57" s="10">
        <v>35</v>
      </c>
      <c r="D57" s="9">
        <f t="shared" si="53"/>
        <v>0.6108652381980153</v>
      </c>
      <c r="E57" s="8">
        <v>22</v>
      </c>
      <c r="F57" s="8">
        <f t="shared" si="57"/>
        <v>5.5</v>
      </c>
      <c r="G57" s="9">
        <f t="shared" si="58"/>
        <v>9.599310885968812E-2</v>
      </c>
      <c r="H57" s="9">
        <v>0</v>
      </c>
      <c r="I57" s="9">
        <v>0.5</v>
      </c>
      <c r="J57" s="9">
        <v>0</v>
      </c>
      <c r="K57" s="9">
        <f t="shared" si="59"/>
        <v>0.91227599008430083</v>
      </c>
      <c r="L57" s="9">
        <f t="shared" si="60"/>
        <v>0.31978833324867112</v>
      </c>
      <c r="M57" s="9">
        <f t="shared" si="35"/>
        <v>0.83455096203146395</v>
      </c>
      <c r="N57" s="9">
        <f t="shared" si="36"/>
        <v>-4.6852327622157297E-2</v>
      </c>
      <c r="O57" s="9">
        <f t="shared" si="37"/>
        <v>-6.6912058304812422E-2</v>
      </c>
      <c r="P57" s="9">
        <f t="shared" si="38"/>
        <v>0.99552277645341336</v>
      </c>
      <c r="Q57" s="9">
        <f t="shared" si="39"/>
        <v>-0.83455096203146395</v>
      </c>
      <c r="R57" s="9">
        <f t="shared" si="40"/>
        <v>-4.904746822577126E-2</v>
      </c>
      <c r="S57" s="9">
        <f t="shared" si="61"/>
        <v>0.89344796625954293</v>
      </c>
      <c r="T57" s="11">
        <f t="shared" si="62"/>
        <v>-5.5143728756728051E-2</v>
      </c>
      <c r="U57" s="12">
        <f t="shared" si="63"/>
        <v>0.44916670801238895</v>
      </c>
      <c r="V57" s="11">
        <f t="shared" si="64"/>
        <v>0.9984784269972008</v>
      </c>
      <c r="W57" s="9">
        <f t="shared" si="65"/>
        <v>-5.5143728756728051E-2</v>
      </c>
      <c r="X57" s="9">
        <f t="shared" si="66"/>
        <v>-0.4984784269972008</v>
      </c>
      <c r="Y57" s="9">
        <v>0</v>
      </c>
      <c r="Z57" s="9">
        <f t="shared" si="67"/>
        <v>-5.5143728756728051E-2</v>
      </c>
      <c r="AA57" s="9">
        <f t="shared" si="68"/>
        <v>-0.9984784269972008</v>
      </c>
      <c r="AB57" s="9">
        <f t="shared" si="69"/>
        <v>0</v>
      </c>
      <c r="AC57" s="9">
        <f t="shared" si="70"/>
        <v>1</v>
      </c>
      <c r="AD57" s="9">
        <f t="shared" si="71"/>
        <v>0.83455096203146395</v>
      </c>
      <c r="AE57" s="9">
        <f t="shared" si="72"/>
        <v>-0.5468523276221573</v>
      </c>
      <c r="AF57" s="9">
        <f t="shared" si="73"/>
        <v>-6.6912058304812422E-2</v>
      </c>
      <c r="AG57" s="9">
        <f t="shared" si="74"/>
        <v>1</v>
      </c>
      <c r="AH57" s="9">
        <f t="shared" si="75"/>
        <v>0.88969469078819197</v>
      </c>
      <c r="AI57" s="9">
        <f t="shared" si="76"/>
        <v>0.4516260993750435</v>
      </c>
      <c r="AJ57" s="9">
        <f t="shared" si="77"/>
        <v>-6.6912058304812422E-2</v>
      </c>
      <c r="AK57" s="9">
        <f t="shared" si="78"/>
        <v>0.99999999999999989</v>
      </c>
      <c r="AL57" s="9">
        <f t="shared" si="79"/>
        <v>6.6810246723334091E-2</v>
      </c>
      <c r="AM57" s="9">
        <f t="shared" si="80"/>
        <v>-3.6897803937149488E-3</v>
      </c>
      <c r="AN57" s="9">
        <f t="shared" si="81"/>
        <v>0.86343660824255841</v>
      </c>
      <c r="AO57" s="9">
        <f t="shared" si="82"/>
        <v>0.8660254037844386</v>
      </c>
      <c r="AP57" s="9">
        <f t="shared" si="54"/>
        <v>-9.2206911710878553E-4</v>
      </c>
      <c r="AQ57" s="9">
        <f t="shared" si="55"/>
        <v>-0.82034941948925988</v>
      </c>
      <c r="AR57" s="9">
        <f t="shared" si="56"/>
        <v>0.57186185371309528</v>
      </c>
      <c r="AS57" s="9">
        <f t="shared" si="41"/>
        <v>1</v>
      </c>
      <c r="AT57" s="9">
        <v>0</v>
      </c>
      <c r="AU57" s="9">
        <f t="shared" si="42"/>
        <v>-0.8191520442889918</v>
      </c>
      <c r="AV57" s="9">
        <f t="shared" si="43"/>
        <v>0.57357643635104605</v>
      </c>
      <c r="AW57" s="9">
        <f t="shared" si="44"/>
        <v>0.99999738814377526</v>
      </c>
      <c r="AX57" s="9">
        <f t="shared" si="88"/>
        <v>2.2855427424840614E-3</v>
      </c>
      <c r="AY57" s="9">
        <f t="shared" si="89"/>
        <v>2.2855447323224865E-3</v>
      </c>
      <c r="AZ57" s="17">
        <f t="shared" si="45"/>
        <v>7.8571240230261559</v>
      </c>
      <c r="BA57" s="9">
        <f t="shared" si="83"/>
        <v>1.7242456528196559</v>
      </c>
      <c r="BB57" s="9">
        <f t="shared" si="84"/>
        <v>-9.5226228247113798E-2</v>
      </c>
      <c r="BC57" s="9">
        <f t="shared" si="85"/>
        <v>-0.13382411660962484</v>
      </c>
      <c r="BD57" s="9">
        <f t="shared" si="48"/>
        <v>1.732050807568877</v>
      </c>
      <c r="BE57" s="9">
        <f t="shared" si="49"/>
        <v>0.99549369180447056</v>
      </c>
      <c r="BF57" s="9">
        <f t="shared" si="87"/>
        <v>-9.4827789057352493E-2</v>
      </c>
      <c r="BG57" s="9">
        <f t="shared" si="51"/>
        <v>-9.4970487388570946E-2</v>
      </c>
      <c r="BH57" s="9">
        <f t="shared" si="46"/>
        <v>-5.4414081056655261</v>
      </c>
      <c r="BI57" s="9">
        <f t="shared" si="86"/>
        <v>14.062054640273729</v>
      </c>
      <c r="BJ57">
        <f t="shared" si="47"/>
        <v>0</v>
      </c>
    </row>
    <row r="58" spans="1:62">
      <c r="A58" s="10">
        <v>35</v>
      </c>
      <c r="B58" s="9">
        <f t="shared" si="52"/>
        <v>0.6108652381980153</v>
      </c>
      <c r="C58" s="10">
        <v>35</v>
      </c>
      <c r="D58" s="9">
        <f t="shared" si="53"/>
        <v>0.6108652381980153</v>
      </c>
      <c r="E58" s="8">
        <v>23</v>
      </c>
      <c r="F58" s="8">
        <f t="shared" si="57"/>
        <v>5.75</v>
      </c>
      <c r="G58" s="9">
        <f t="shared" si="58"/>
        <v>0.10035643198967394</v>
      </c>
      <c r="H58" s="9">
        <v>0</v>
      </c>
      <c r="I58" s="9">
        <v>0.5</v>
      </c>
      <c r="J58" s="9">
        <v>0</v>
      </c>
      <c r="K58" s="9">
        <f t="shared" si="59"/>
        <v>0.91227599008430083</v>
      </c>
      <c r="L58" s="9">
        <f t="shared" si="60"/>
        <v>0.31978833324867112</v>
      </c>
      <c r="M58" s="9">
        <f t="shared" si="35"/>
        <v>0.83293525709886351</v>
      </c>
      <c r="N58" s="9">
        <f t="shared" si="36"/>
        <v>-4.8938939255659369E-2</v>
      </c>
      <c r="O58" s="9">
        <f t="shared" si="37"/>
        <v>-6.9892048550043301E-2</v>
      </c>
      <c r="P58" s="9">
        <f t="shared" si="38"/>
        <v>0.99511510154947835</v>
      </c>
      <c r="Q58" s="9">
        <f t="shared" si="39"/>
        <v>-0.83293525709886351</v>
      </c>
      <c r="R58" s="9">
        <f t="shared" si="40"/>
        <v>-5.1333959031128487E-2</v>
      </c>
      <c r="S58" s="9">
        <f t="shared" si="61"/>
        <v>0.89468242766410067</v>
      </c>
      <c r="T58" s="11">
        <f t="shared" si="62"/>
        <v>-5.7658393156019144E-2</v>
      </c>
      <c r="U58" s="12">
        <f t="shared" si="63"/>
        <v>0.44670275757943478</v>
      </c>
      <c r="V58" s="11">
        <f t="shared" si="64"/>
        <v>0.99833637101863915</v>
      </c>
      <c r="W58" s="9">
        <f t="shared" si="65"/>
        <v>-5.7658393156019144E-2</v>
      </c>
      <c r="X58" s="9">
        <f t="shared" si="66"/>
        <v>-0.49833637101863915</v>
      </c>
      <c r="Y58" s="9">
        <v>0</v>
      </c>
      <c r="Z58" s="9">
        <f t="shared" si="67"/>
        <v>-5.7658393156019144E-2</v>
      </c>
      <c r="AA58" s="9">
        <f t="shared" si="68"/>
        <v>-0.99833637101863915</v>
      </c>
      <c r="AB58" s="9">
        <f t="shared" si="69"/>
        <v>0</v>
      </c>
      <c r="AC58" s="9">
        <f t="shared" si="70"/>
        <v>1</v>
      </c>
      <c r="AD58" s="9">
        <f t="shared" si="71"/>
        <v>0.83293525709886351</v>
      </c>
      <c r="AE58" s="9">
        <f t="shared" si="72"/>
        <v>-0.5489389392556594</v>
      </c>
      <c r="AF58" s="9">
        <f t="shared" si="73"/>
        <v>-6.9892048550043301E-2</v>
      </c>
      <c r="AG58" s="9">
        <f t="shared" si="74"/>
        <v>1</v>
      </c>
      <c r="AH58" s="9">
        <f t="shared" si="75"/>
        <v>0.89059365025488268</v>
      </c>
      <c r="AI58" s="9">
        <f t="shared" si="76"/>
        <v>0.44939743176297975</v>
      </c>
      <c r="AJ58" s="9">
        <f t="shared" si="77"/>
        <v>-6.9892048550043301E-2</v>
      </c>
      <c r="AK58" s="9">
        <f t="shared" si="78"/>
        <v>1</v>
      </c>
      <c r="AL58" s="9">
        <f t="shared" si="79"/>
        <v>6.9775774112508765E-2</v>
      </c>
      <c r="AM58" s="9">
        <f t="shared" si="80"/>
        <v>-4.0298632137779743E-3</v>
      </c>
      <c r="AN58" s="9">
        <f t="shared" si="81"/>
        <v>0.86320049904380758</v>
      </c>
      <c r="AO58" s="9">
        <f t="shared" si="82"/>
        <v>0.86602540378443871</v>
      </c>
      <c r="AP58" s="9">
        <f t="shared" si="54"/>
        <v>-1.0178660620078286E-3</v>
      </c>
      <c r="AQ58" s="9">
        <f t="shared" si="55"/>
        <v>-0.82045829396324343</v>
      </c>
      <c r="AR58" s="9">
        <f t="shared" si="56"/>
        <v>0.57170547646109149</v>
      </c>
      <c r="AS58" s="9">
        <f t="shared" si="41"/>
        <v>0.99999999999999989</v>
      </c>
      <c r="AT58" s="9">
        <v>0</v>
      </c>
      <c r="AU58" s="9">
        <f t="shared" si="42"/>
        <v>-0.8191520442889918</v>
      </c>
      <c r="AV58" s="9">
        <f t="shared" si="43"/>
        <v>0.57357643635104605</v>
      </c>
      <c r="AW58" s="9">
        <f t="shared" si="44"/>
        <v>0.99999687858477915</v>
      </c>
      <c r="AX58" s="9">
        <f t="shared" si="88"/>
        <v>2.4985637271238044E-3</v>
      </c>
      <c r="AY58" s="9">
        <f t="shared" si="89"/>
        <v>2.4985663268119996E-3</v>
      </c>
      <c r="AZ58" s="17">
        <f t="shared" si="45"/>
        <v>8.5894383215899381</v>
      </c>
      <c r="BA58" s="9">
        <f t="shared" si="83"/>
        <v>1.7235289073537463</v>
      </c>
      <c r="BB58" s="9">
        <f t="shared" si="84"/>
        <v>-9.9541507492679648E-2</v>
      </c>
      <c r="BC58" s="9">
        <f t="shared" si="85"/>
        <v>-0.1397840971000866</v>
      </c>
      <c r="BD58" s="9">
        <f t="shared" si="48"/>
        <v>1.7320508075688774</v>
      </c>
      <c r="BE58" s="9">
        <f t="shared" si="49"/>
        <v>0.99507987861678693</v>
      </c>
      <c r="BF58" s="9">
        <f t="shared" si="87"/>
        <v>-9.9075906112437759E-2</v>
      </c>
      <c r="BG58" s="9">
        <f t="shared" si="51"/>
        <v>-9.9238715068210928E-2</v>
      </c>
      <c r="BH58" s="9">
        <f t="shared" si="46"/>
        <v>-5.685959537709814</v>
      </c>
      <c r="BI58" s="9">
        <f t="shared" si="86"/>
        <v>15.369710949644642</v>
      </c>
      <c r="BJ58">
        <f t="shared" si="47"/>
        <v>0</v>
      </c>
    </row>
    <row r="59" spans="1:62">
      <c r="A59" s="8">
        <v>35</v>
      </c>
      <c r="B59" s="9">
        <f t="shared" si="52"/>
        <v>0.6108652381980153</v>
      </c>
      <c r="C59" s="10">
        <v>35</v>
      </c>
      <c r="D59" s="9">
        <f t="shared" si="53"/>
        <v>0.6108652381980153</v>
      </c>
      <c r="E59" s="8">
        <v>24</v>
      </c>
      <c r="F59" s="8">
        <f t="shared" si="57"/>
        <v>6</v>
      </c>
      <c r="G59" s="9">
        <f t="shared" si="58"/>
        <v>0.10471975511965977</v>
      </c>
      <c r="H59" s="9">
        <v>0</v>
      </c>
      <c r="I59" s="9">
        <v>0.5</v>
      </c>
      <c r="J59" s="9">
        <v>0</v>
      </c>
      <c r="K59" s="9">
        <f t="shared" si="59"/>
        <v>0.91227599008430083</v>
      </c>
      <c r="L59" s="9">
        <f t="shared" si="60"/>
        <v>0.31978833324867112</v>
      </c>
      <c r="M59" s="9">
        <f t="shared" si="35"/>
        <v>0.83130369427961825</v>
      </c>
      <c r="N59" s="9">
        <f t="shared" si="36"/>
        <v>-5.1021487415298578E-2</v>
      </c>
      <c r="O59" s="9">
        <f t="shared" si="37"/>
        <v>-7.2866235553176534E-2</v>
      </c>
      <c r="P59" s="9">
        <f t="shared" si="38"/>
        <v>0.99469051171630896</v>
      </c>
      <c r="Q59" s="9">
        <f t="shared" si="39"/>
        <v>-0.83130369427961825</v>
      </c>
      <c r="R59" s="9">
        <f t="shared" si="40"/>
        <v>-5.3624679593368051E-2</v>
      </c>
      <c r="S59" s="9">
        <f t="shared" si="61"/>
        <v>0.89591518409001414</v>
      </c>
      <c r="T59" s="11">
        <f t="shared" si="62"/>
        <v>-6.017413248871914E-2</v>
      </c>
      <c r="U59" s="12">
        <f t="shared" si="63"/>
        <v>0.44422514890194598</v>
      </c>
      <c r="V59" s="11">
        <f t="shared" si="64"/>
        <v>0.99818789502739913</v>
      </c>
      <c r="W59" s="9">
        <f t="shared" si="65"/>
        <v>-6.017413248871914E-2</v>
      </c>
      <c r="X59" s="9">
        <f t="shared" si="66"/>
        <v>-0.49818789502739913</v>
      </c>
      <c r="Y59" s="9">
        <v>0</v>
      </c>
      <c r="Z59" s="9">
        <f t="shared" si="67"/>
        <v>-6.017413248871914E-2</v>
      </c>
      <c r="AA59" s="9">
        <f t="shared" si="68"/>
        <v>-0.99818789502739913</v>
      </c>
      <c r="AB59" s="9">
        <f t="shared" si="69"/>
        <v>0</v>
      </c>
      <c r="AC59" s="9">
        <f t="shared" si="70"/>
        <v>1</v>
      </c>
      <c r="AD59" s="9">
        <f t="shared" si="71"/>
        <v>0.83130369427961825</v>
      </c>
      <c r="AE59" s="9">
        <f t="shared" si="72"/>
        <v>-0.55102148741529855</v>
      </c>
      <c r="AF59" s="9">
        <f t="shared" si="73"/>
        <v>-7.2866235553176534E-2</v>
      </c>
      <c r="AG59" s="9">
        <f t="shared" si="74"/>
        <v>1</v>
      </c>
      <c r="AH59" s="9">
        <f t="shared" si="75"/>
        <v>0.89147782676833742</v>
      </c>
      <c r="AI59" s="9">
        <f t="shared" si="76"/>
        <v>0.44716640761210058</v>
      </c>
      <c r="AJ59" s="9">
        <f t="shared" si="77"/>
        <v>-7.2866235553176534E-2</v>
      </c>
      <c r="AK59" s="9">
        <f t="shared" si="78"/>
        <v>1</v>
      </c>
      <c r="AL59" s="9">
        <f t="shared" si="79"/>
        <v>7.2734194285395917E-2</v>
      </c>
      <c r="AM59" s="9">
        <f t="shared" si="80"/>
        <v>-4.3846625121310616E-3</v>
      </c>
      <c r="AN59" s="9">
        <f t="shared" si="81"/>
        <v>0.86295452470933198</v>
      </c>
      <c r="AO59" s="9">
        <f t="shared" si="82"/>
        <v>0.86602540378443871</v>
      </c>
      <c r="AP59" s="9">
        <f t="shared" si="54"/>
        <v>-1.1192507142595426E-3</v>
      </c>
      <c r="AQ59" s="9">
        <f t="shared" si="55"/>
        <v>-0.82057165632702922</v>
      </c>
      <c r="AR59" s="9">
        <f t="shared" si="56"/>
        <v>0.57154256544071524</v>
      </c>
      <c r="AS59" s="9">
        <f t="shared" si="41"/>
        <v>0.99999999999999989</v>
      </c>
      <c r="AT59" s="9">
        <v>0</v>
      </c>
      <c r="AU59" s="9">
        <f t="shared" si="42"/>
        <v>-0.8191520442889918</v>
      </c>
      <c r="AV59" s="9">
        <f t="shared" si="43"/>
        <v>0.57357643635104605</v>
      </c>
      <c r="AW59" s="9">
        <f t="shared" si="44"/>
        <v>0.99999629767431009</v>
      </c>
      <c r="AX59" s="9">
        <f t="shared" si="88"/>
        <v>2.7211463894046654E-3</v>
      </c>
      <c r="AY59" s="9">
        <f t="shared" si="89"/>
        <v>2.7211497475997E-3</v>
      </c>
      <c r="AZ59" s="17">
        <f t="shared" si="45"/>
        <v>9.3546237576331226</v>
      </c>
      <c r="BA59" s="9">
        <f t="shared" si="83"/>
        <v>1.7227815210479558</v>
      </c>
      <c r="BB59" s="9">
        <f t="shared" si="84"/>
        <v>-0.10385507980319797</v>
      </c>
      <c r="BC59" s="9">
        <f t="shared" si="85"/>
        <v>-0.14573247110635307</v>
      </c>
      <c r="BD59" s="9">
        <f t="shared" si="48"/>
        <v>1.7320508075688776</v>
      </c>
      <c r="BE59" s="9">
        <f t="shared" si="49"/>
        <v>0.99464837493195002</v>
      </c>
      <c r="BF59" s="9">
        <f t="shared" si="87"/>
        <v>-0.10331800542611619</v>
      </c>
      <c r="BG59" s="9">
        <f t="shared" si="51"/>
        <v>-0.10350270727795521</v>
      </c>
      <c r="BH59" s="9">
        <f t="shared" si="46"/>
        <v>-5.9302682952048231</v>
      </c>
      <c r="BI59" s="9">
        <f t="shared" si="86"/>
        <v>16.73560915084245</v>
      </c>
      <c r="BJ59">
        <f t="shared" si="47"/>
        <v>0</v>
      </c>
    </row>
    <row r="60" spans="1:62">
      <c r="A60" s="10">
        <v>35</v>
      </c>
      <c r="B60" s="9">
        <f t="shared" si="52"/>
        <v>0.6108652381980153</v>
      </c>
      <c r="C60" s="10">
        <v>35</v>
      </c>
      <c r="D60" s="9">
        <f t="shared" si="53"/>
        <v>0.6108652381980153</v>
      </c>
      <c r="E60" s="8">
        <v>25</v>
      </c>
      <c r="F60" s="8">
        <f t="shared" si="57"/>
        <v>6.25</v>
      </c>
      <c r="G60" s="9">
        <f t="shared" si="58"/>
        <v>0.1090830782496456</v>
      </c>
      <c r="H60" s="9">
        <v>0</v>
      </c>
      <c r="I60" s="9">
        <v>0.5</v>
      </c>
      <c r="J60" s="9">
        <v>0</v>
      </c>
      <c r="K60" s="9">
        <f t="shared" si="59"/>
        <v>0.91227599008430083</v>
      </c>
      <c r="L60" s="9">
        <f t="shared" si="60"/>
        <v>0.31978833324867112</v>
      </c>
      <c r="M60" s="9">
        <f t="shared" si="35"/>
        <v>0.82965630463633222</v>
      </c>
      <c r="N60" s="9">
        <f t="shared" si="36"/>
        <v>-5.3099932452359944E-2</v>
      </c>
      <c r="O60" s="9">
        <f t="shared" si="37"/>
        <v>-7.5834562689978763E-2</v>
      </c>
      <c r="P60" s="9">
        <f t="shared" si="38"/>
        <v>0.99424911910161973</v>
      </c>
      <c r="Q60" s="9">
        <f t="shared" si="39"/>
        <v>-0.82965630463633222</v>
      </c>
      <c r="R60" s="9">
        <f t="shared" si="40"/>
        <v>-5.5919535278805138E-2</v>
      </c>
      <c r="S60" s="9">
        <f t="shared" si="61"/>
        <v>0.89714614878403998</v>
      </c>
      <c r="T60" s="11">
        <f t="shared" si="62"/>
        <v>-6.2690991925575479E-2</v>
      </c>
      <c r="U60" s="12">
        <f t="shared" si="63"/>
        <v>0.44173384262694337</v>
      </c>
      <c r="V60" s="11">
        <f t="shared" si="64"/>
        <v>0.9980329851920664</v>
      </c>
      <c r="W60" s="9">
        <f t="shared" si="65"/>
        <v>-6.2690991925575479E-2</v>
      </c>
      <c r="X60" s="9">
        <f t="shared" si="66"/>
        <v>-0.4980329851920664</v>
      </c>
      <c r="Y60" s="9">
        <v>0</v>
      </c>
      <c r="Z60" s="9">
        <f t="shared" si="67"/>
        <v>-6.2690991925575479E-2</v>
      </c>
      <c r="AA60" s="9">
        <f t="shared" si="68"/>
        <v>-0.9980329851920664</v>
      </c>
      <c r="AB60" s="9">
        <f t="shared" si="69"/>
        <v>0</v>
      </c>
      <c r="AC60" s="9">
        <f t="shared" si="70"/>
        <v>1</v>
      </c>
      <c r="AD60" s="9">
        <f t="shared" si="71"/>
        <v>0.82965630463633222</v>
      </c>
      <c r="AE60" s="9">
        <f t="shared" si="72"/>
        <v>-0.55309993245236</v>
      </c>
      <c r="AF60" s="9">
        <f t="shared" si="73"/>
        <v>-7.5834562689978763E-2</v>
      </c>
      <c r="AG60" s="9">
        <f t="shared" si="74"/>
        <v>1</v>
      </c>
      <c r="AH60" s="9">
        <f t="shared" si="75"/>
        <v>0.8923472965619077</v>
      </c>
      <c r="AI60" s="9">
        <f t="shared" si="76"/>
        <v>0.44493305273970646</v>
      </c>
      <c r="AJ60" s="9">
        <f t="shared" si="77"/>
        <v>-7.5834562689978763E-2</v>
      </c>
      <c r="AK60" s="9">
        <f t="shared" si="78"/>
        <v>1</v>
      </c>
      <c r="AL60" s="9">
        <f t="shared" si="79"/>
        <v>7.568539498221441E-2</v>
      </c>
      <c r="AM60" s="9">
        <f t="shared" si="80"/>
        <v>-4.7541439572770057E-3</v>
      </c>
      <c r="AN60" s="9">
        <f t="shared" si="81"/>
        <v>0.86269874179902428</v>
      </c>
      <c r="AO60" s="9">
        <f t="shared" si="82"/>
        <v>0.8660254037844386</v>
      </c>
      <c r="AP60" s="9">
        <f t="shared" si="54"/>
        <v>-1.2263344262396364E-3</v>
      </c>
      <c r="AQ60" s="9">
        <f t="shared" si="55"/>
        <v>-0.82068947251252578</v>
      </c>
      <c r="AR60" s="9">
        <f t="shared" si="56"/>
        <v>0.57137315811209344</v>
      </c>
      <c r="AS60" s="9">
        <f t="shared" si="41"/>
        <v>1</v>
      </c>
      <c r="AT60" s="9">
        <v>0</v>
      </c>
      <c r="AU60" s="9">
        <f t="shared" si="42"/>
        <v>-0.8191520442889918</v>
      </c>
      <c r="AV60" s="9">
        <f t="shared" si="43"/>
        <v>0.57357643635104605</v>
      </c>
      <c r="AW60" s="9">
        <f t="shared" si="44"/>
        <v>0.9999956389916671</v>
      </c>
      <c r="AX60" s="9">
        <f t="shared" si="88"/>
        <v>2.9533028370713967E-3</v>
      </c>
      <c r="AY60" s="9">
        <f t="shared" si="89"/>
        <v>2.9533071302049797E-3</v>
      </c>
      <c r="AZ60" s="17">
        <f t="shared" si="45"/>
        <v>10.152722049998305</v>
      </c>
      <c r="BA60" s="9">
        <f t="shared" si="83"/>
        <v>1.72200360119824</v>
      </c>
      <c r="BB60" s="9">
        <f t="shared" si="84"/>
        <v>-0.10816687971265354</v>
      </c>
      <c r="BC60" s="9">
        <f t="shared" si="85"/>
        <v>-0.15166912537995753</v>
      </c>
      <c r="BD60" s="9">
        <f t="shared" si="48"/>
        <v>1.7320508075688772</v>
      </c>
      <c r="BE60" s="9">
        <f t="shared" si="49"/>
        <v>0.99419924269730886</v>
      </c>
      <c r="BF60" s="9">
        <f t="shared" si="87"/>
        <v>-0.10755401350064767</v>
      </c>
      <c r="BG60" s="9">
        <f t="shared" si="51"/>
        <v>-0.1077624621547025</v>
      </c>
      <c r="BH60" s="9">
        <f t="shared" si="46"/>
        <v>-6.1743342714027127</v>
      </c>
      <c r="BI60" s="9">
        <f t="shared" si="86"/>
        <v>18.159774863348943</v>
      </c>
      <c r="BJ60">
        <f t="shared" si="47"/>
        <v>0</v>
      </c>
    </row>
    <row r="61" spans="1:62">
      <c r="A61" s="8">
        <v>35</v>
      </c>
      <c r="B61" s="9">
        <f t="shared" si="52"/>
        <v>0.6108652381980153</v>
      </c>
      <c r="C61" s="10">
        <v>35</v>
      </c>
      <c r="D61" s="9">
        <f t="shared" si="53"/>
        <v>0.6108652381980153</v>
      </c>
      <c r="E61" s="8">
        <v>26</v>
      </c>
      <c r="F61" s="8">
        <f t="shared" si="57"/>
        <v>6.5</v>
      </c>
      <c r="G61" s="9">
        <f t="shared" si="58"/>
        <v>0.11344640137963141</v>
      </c>
      <c r="H61" s="9">
        <v>0</v>
      </c>
      <c r="I61" s="9">
        <v>0.5</v>
      </c>
      <c r="J61" s="9">
        <v>0</v>
      </c>
      <c r="K61" s="9">
        <f t="shared" si="59"/>
        <v>0.91227599008430083</v>
      </c>
      <c r="L61" s="9">
        <f t="shared" si="60"/>
        <v>0.31978833324867112</v>
      </c>
      <c r="M61" s="9">
        <f t="shared" si="35"/>
        <v>0.82799311953292987</v>
      </c>
      <c r="N61" s="9">
        <f t="shared" si="36"/>
        <v>-5.5174234796245891E-2</v>
      </c>
      <c r="O61" s="9">
        <f t="shared" si="37"/>
        <v>-7.879697344778E-2</v>
      </c>
      <c r="P61" s="9">
        <f t="shared" si="38"/>
        <v>0.99379103697546989</v>
      </c>
      <c r="Q61" s="9">
        <f t="shared" si="39"/>
        <v>-0.82799311953292987</v>
      </c>
      <c r="R61" s="9">
        <f t="shared" si="40"/>
        <v>-5.8218430981597159E-2</v>
      </c>
      <c r="S61" s="9">
        <f t="shared" si="61"/>
        <v>0.89837523427870425</v>
      </c>
      <c r="T61" s="11">
        <f t="shared" si="62"/>
        <v>-6.5209016506338105E-2</v>
      </c>
      <c r="U61" s="12">
        <f t="shared" si="63"/>
        <v>0.43922879964169392</v>
      </c>
      <c r="V61" s="11">
        <f t="shared" si="64"/>
        <v>0.99787162709753208</v>
      </c>
      <c r="W61" s="9">
        <f t="shared" si="65"/>
        <v>-6.5209016506338105E-2</v>
      </c>
      <c r="X61" s="9">
        <f t="shared" si="66"/>
        <v>-0.49787162709753208</v>
      </c>
      <c r="Y61" s="9">
        <v>0</v>
      </c>
      <c r="Z61" s="9">
        <f t="shared" si="67"/>
        <v>-6.5209016506338105E-2</v>
      </c>
      <c r="AA61" s="9">
        <f t="shared" si="68"/>
        <v>-0.99787162709753208</v>
      </c>
      <c r="AB61" s="9">
        <f t="shared" si="69"/>
        <v>0</v>
      </c>
      <c r="AC61" s="9">
        <f t="shared" si="70"/>
        <v>1</v>
      </c>
      <c r="AD61" s="9">
        <f t="shared" si="71"/>
        <v>0.82799311953292987</v>
      </c>
      <c r="AE61" s="9">
        <f t="shared" si="72"/>
        <v>-0.55517423479624584</v>
      </c>
      <c r="AF61" s="9">
        <f t="shared" si="73"/>
        <v>-7.879697344778E-2</v>
      </c>
      <c r="AG61" s="9">
        <f t="shared" si="74"/>
        <v>1</v>
      </c>
      <c r="AH61" s="9">
        <f t="shared" si="75"/>
        <v>0.89320213603926801</v>
      </c>
      <c r="AI61" s="9">
        <f t="shared" si="76"/>
        <v>0.44269739230128619</v>
      </c>
      <c r="AJ61" s="9">
        <f t="shared" si="77"/>
        <v>-7.879697344778E-2</v>
      </c>
      <c r="AK61" s="9">
        <f t="shared" si="78"/>
        <v>1</v>
      </c>
      <c r="AL61" s="9">
        <f t="shared" si="79"/>
        <v>7.8629264104697255E-2</v>
      </c>
      <c r="AM61" s="9">
        <f t="shared" si="80"/>
        <v>-5.1382731422057711E-3</v>
      </c>
      <c r="AN61" s="9">
        <f t="shared" si="81"/>
        <v>0.86243320725460815</v>
      </c>
      <c r="AO61" s="9">
        <f t="shared" si="82"/>
        <v>0.8660254037844386</v>
      </c>
      <c r="AP61" s="9">
        <f t="shared" si="54"/>
        <v>-1.3392283360447177E-3</v>
      </c>
      <c r="AQ61" s="9">
        <f t="shared" si="55"/>
        <v>-0.82081170792349367</v>
      </c>
      <c r="AR61" s="9">
        <f t="shared" si="56"/>
        <v>0.57119729218824311</v>
      </c>
      <c r="AS61" s="9">
        <f t="shared" si="41"/>
        <v>0.99999999999999989</v>
      </c>
      <c r="AT61" s="9">
        <v>0</v>
      </c>
      <c r="AU61" s="9">
        <f t="shared" si="42"/>
        <v>-0.8191520442889918</v>
      </c>
      <c r="AV61" s="9">
        <f t="shared" si="43"/>
        <v>0.57357643635104605</v>
      </c>
      <c r="AW61" s="9">
        <f t="shared" si="44"/>
        <v>0.99999489582856849</v>
      </c>
      <c r="AX61" s="9">
        <f t="shared" si="88"/>
        <v>3.1950456664064726E-3</v>
      </c>
      <c r="AY61" s="9">
        <f t="shared" si="89"/>
        <v>3.1950511024378425E-3</v>
      </c>
      <c r="AZ61" s="17">
        <f t="shared" si="45"/>
        <v>10.983776609898554</v>
      </c>
      <c r="BA61" s="9">
        <f t="shared" si="83"/>
        <v>1.7211952555721979</v>
      </c>
      <c r="BB61" s="9">
        <f t="shared" si="84"/>
        <v>-0.11247684249495965</v>
      </c>
      <c r="BC61" s="9">
        <f t="shared" si="85"/>
        <v>-0.15759394689556</v>
      </c>
      <c r="BD61" s="9">
        <f t="shared" si="48"/>
        <v>1.7320508075688772</v>
      </c>
      <c r="BE61" s="9">
        <f t="shared" si="49"/>
        <v>0.99373254413251522</v>
      </c>
      <c r="BF61" s="9">
        <f t="shared" si="87"/>
        <v>-0.11178385720630116</v>
      </c>
      <c r="BG61" s="9">
        <f t="shared" si="51"/>
        <v>-0.11201797771146599</v>
      </c>
      <c r="BH61" s="9">
        <f t="shared" si="46"/>
        <v>-6.4181573524575253</v>
      </c>
      <c r="BI61" s="9">
        <f t="shared" si="86"/>
        <v>19.642235410193933</v>
      </c>
      <c r="BJ61">
        <f t="shared" si="47"/>
        <v>0</v>
      </c>
    </row>
    <row r="62" spans="1:62">
      <c r="A62" s="10">
        <v>35</v>
      </c>
      <c r="B62" s="9">
        <f t="shared" si="52"/>
        <v>0.6108652381980153</v>
      </c>
      <c r="C62" s="10">
        <v>35</v>
      </c>
      <c r="D62" s="9">
        <f t="shared" si="53"/>
        <v>0.6108652381980153</v>
      </c>
      <c r="E62" s="8">
        <v>27</v>
      </c>
      <c r="F62" s="8">
        <f t="shared" si="57"/>
        <v>6.75</v>
      </c>
      <c r="G62" s="9">
        <f t="shared" si="58"/>
        <v>0.11780972450961724</v>
      </c>
      <c r="H62" s="9">
        <v>0</v>
      </c>
      <c r="I62" s="9">
        <v>0.5</v>
      </c>
      <c r="J62" s="9">
        <v>0</v>
      </c>
      <c r="K62" s="9">
        <f t="shared" si="59"/>
        <v>0.91227599008430083</v>
      </c>
      <c r="L62" s="9">
        <f t="shared" si="60"/>
        <v>0.31978833324867112</v>
      </c>
      <c r="M62" s="9">
        <f t="shared" si="35"/>
        <v>0.82631417063405788</v>
      </c>
      <c r="N62" s="9">
        <f t="shared" si="36"/>
        <v>-5.7244354955229892E-2</v>
      </c>
      <c r="O62" s="9">
        <f t="shared" si="37"/>
        <v>-8.1753411426549655E-2</v>
      </c>
      <c r="P62" s="9">
        <f t="shared" si="38"/>
        <v>0.99331637972012132</v>
      </c>
      <c r="Q62" s="9">
        <f t="shared" si="39"/>
        <v>-0.82631417063405788</v>
      </c>
      <c r="R62" s="9">
        <f t="shared" si="40"/>
        <v>-6.0521271129470249E-2</v>
      </c>
      <c r="S62" s="9">
        <f t="shared" si="61"/>
        <v>0.89960235238671549</v>
      </c>
      <c r="T62" s="11">
        <f t="shared" si="62"/>
        <v>-6.7728251139254222E-2</v>
      </c>
      <c r="U62" s="12">
        <f t="shared" si="63"/>
        <v>0.43670998108617559</v>
      </c>
      <c r="V62" s="11">
        <f t="shared" si="64"/>
        <v>0.99770380574478024</v>
      </c>
      <c r="W62" s="9">
        <f t="shared" si="65"/>
        <v>-6.7728251139254222E-2</v>
      </c>
      <c r="X62" s="9">
        <f t="shared" si="66"/>
        <v>-0.49770380574478024</v>
      </c>
      <c r="Y62" s="9">
        <v>0</v>
      </c>
      <c r="Z62" s="9">
        <f t="shared" si="67"/>
        <v>-6.7728251139254222E-2</v>
      </c>
      <c r="AA62" s="9">
        <f t="shared" si="68"/>
        <v>-0.99770380574478024</v>
      </c>
      <c r="AB62" s="9">
        <f t="shared" si="69"/>
        <v>0</v>
      </c>
      <c r="AC62" s="9">
        <f t="shared" si="70"/>
        <v>1</v>
      </c>
      <c r="AD62" s="9">
        <f t="shared" si="71"/>
        <v>0.82631417063405788</v>
      </c>
      <c r="AE62" s="9">
        <f t="shared" si="72"/>
        <v>-0.55724435495522995</v>
      </c>
      <c r="AF62" s="9">
        <f t="shared" si="73"/>
        <v>-8.1753411426549655E-2</v>
      </c>
      <c r="AG62" s="9">
        <f t="shared" si="74"/>
        <v>1</v>
      </c>
      <c r="AH62" s="9">
        <f t="shared" si="75"/>
        <v>0.89404242177331206</v>
      </c>
      <c r="AI62" s="9">
        <f t="shared" si="76"/>
        <v>0.44045945078955034</v>
      </c>
      <c r="AJ62" s="9">
        <f t="shared" si="77"/>
        <v>-8.1753411426549655E-2</v>
      </c>
      <c r="AK62" s="9">
        <f t="shared" si="78"/>
        <v>1</v>
      </c>
      <c r="AL62" s="9">
        <f t="shared" si="79"/>
        <v>8.1565689712887399E-2</v>
      </c>
      <c r="AM62" s="9">
        <f t="shared" si="80"/>
        <v>-5.5370155805881307E-3</v>
      </c>
      <c r="AN62" s="9">
        <f t="shared" si="81"/>
        <v>0.86215797840078079</v>
      </c>
      <c r="AO62" s="9">
        <f t="shared" si="82"/>
        <v>0.8660254037844386</v>
      </c>
      <c r="AP62" s="9">
        <f t="shared" si="54"/>
        <v>-1.4580433692005026E-3</v>
      </c>
      <c r="AQ62" s="9">
        <f t="shared" si="55"/>
        <v>-0.82093832743285178</v>
      </c>
      <c r="AR62" s="9">
        <f t="shared" si="56"/>
        <v>0.57101500563582863</v>
      </c>
      <c r="AS62" s="9">
        <f t="shared" si="41"/>
        <v>1</v>
      </c>
      <c r="AT62" s="9">
        <v>0</v>
      </c>
      <c r="AU62" s="9">
        <f t="shared" si="42"/>
        <v>-0.8191520442889918</v>
      </c>
      <c r="AV62" s="9">
        <f t="shared" si="43"/>
        <v>0.57357643635104605</v>
      </c>
      <c r="AW62" s="9">
        <f t="shared" si="44"/>
        <v>0.99999406118737733</v>
      </c>
      <c r="AX62" s="9">
        <f t="shared" si="88"/>
        <v>3.4463879607343892E-3</v>
      </c>
      <c r="AY62" s="9">
        <f t="shared" si="89"/>
        <v>3.4463947832347043E-3</v>
      </c>
      <c r="AZ62" s="17">
        <f t="shared" si="45"/>
        <v>11.847832536915167</v>
      </c>
      <c r="BA62" s="9">
        <f t="shared" si="83"/>
        <v>1.72035659240737</v>
      </c>
      <c r="BB62" s="9">
        <f t="shared" si="84"/>
        <v>-0.1167849041656796</v>
      </c>
      <c r="BC62" s="9">
        <f t="shared" si="85"/>
        <v>-0.16350682285309931</v>
      </c>
      <c r="BD62" s="9">
        <f t="shared" si="48"/>
        <v>1.7320508075688772</v>
      </c>
      <c r="BE62" s="9">
        <f t="shared" si="49"/>
        <v>0.99324834172854248</v>
      </c>
      <c r="BF62" s="9">
        <f t="shared" si="87"/>
        <v>-0.1160074637835881</v>
      </c>
      <c r="BG62" s="9">
        <f t="shared" si="51"/>
        <v>-0.11626925183908247</v>
      </c>
      <c r="BH62" s="9">
        <f t="shared" si="46"/>
        <v>-6.6617374175231117</v>
      </c>
      <c r="BI62" s="9">
        <f t="shared" si="86"/>
        <v>21.183019794453202</v>
      </c>
      <c r="BJ62">
        <f t="shared" si="47"/>
        <v>0</v>
      </c>
    </row>
    <row r="63" spans="1:62">
      <c r="A63" s="8">
        <v>35</v>
      </c>
      <c r="B63" s="9">
        <f t="shared" si="52"/>
        <v>0.6108652381980153</v>
      </c>
      <c r="C63" s="10">
        <v>35</v>
      </c>
      <c r="D63" s="9">
        <f t="shared" si="53"/>
        <v>0.6108652381980153</v>
      </c>
      <c r="E63" s="8">
        <v>28</v>
      </c>
      <c r="F63" s="8">
        <f t="shared" si="57"/>
        <v>7</v>
      </c>
      <c r="G63" s="9">
        <f t="shared" si="58"/>
        <v>0.12217304763960307</v>
      </c>
      <c r="H63" s="9">
        <v>0</v>
      </c>
      <c r="I63" s="9">
        <v>0.5</v>
      </c>
      <c r="J63" s="9">
        <v>0</v>
      </c>
      <c r="K63" s="9">
        <f t="shared" si="59"/>
        <v>0.91227599008430083</v>
      </c>
      <c r="L63" s="9">
        <f t="shared" si="60"/>
        <v>0.31978833324867112</v>
      </c>
      <c r="M63" s="9">
        <f t="shared" si="35"/>
        <v>0.82461948990448342</v>
      </c>
      <c r="N63" s="9">
        <f t="shared" si="36"/>
        <v>-5.9310253517208145E-2</v>
      </c>
      <c r="O63" s="9">
        <f t="shared" si="37"/>
        <v>-8.4703820339970287E-2</v>
      </c>
      <c r="P63" s="9">
        <f t="shared" si="38"/>
        <v>0.99282526281981398</v>
      </c>
      <c r="Q63" s="9">
        <f t="shared" si="39"/>
        <v>-0.82461948990448342</v>
      </c>
      <c r="R63" s="9">
        <f t="shared" si="40"/>
        <v>-6.282795968948364E-2</v>
      </c>
      <c r="S63" s="9">
        <f t="shared" si="61"/>
        <v>0.90082741419548351</v>
      </c>
      <c r="T63" s="11">
        <f t="shared" si="62"/>
        <v>-7.0248740600488524E-2</v>
      </c>
      <c r="U63" s="12">
        <f t="shared" si="63"/>
        <v>0.43417734836570965</v>
      </c>
      <c r="V63" s="11">
        <f t="shared" si="64"/>
        <v>0.99752950555061048</v>
      </c>
      <c r="W63" s="9">
        <f t="shared" si="65"/>
        <v>-7.0248740600488524E-2</v>
      </c>
      <c r="X63" s="9">
        <f t="shared" si="66"/>
        <v>-0.49752950555061048</v>
      </c>
      <c r="Y63" s="9">
        <v>0</v>
      </c>
      <c r="Z63" s="9">
        <f t="shared" si="67"/>
        <v>-7.0248740600488524E-2</v>
      </c>
      <c r="AA63" s="9">
        <f t="shared" si="68"/>
        <v>-0.99752950555061048</v>
      </c>
      <c r="AB63" s="9">
        <f t="shared" si="69"/>
        <v>0</v>
      </c>
      <c r="AC63" s="9">
        <f t="shared" si="70"/>
        <v>1</v>
      </c>
      <c r="AD63" s="9">
        <f t="shared" si="71"/>
        <v>0.82461948990448342</v>
      </c>
      <c r="AE63" s="9">
        <f t="shared" si="72"/>
        <v>-0.55931025351720809</v>
      </c>
      <c r="AF63" s="9">
        <f t="shared" si="73"/>
        <v>-8.4703820339970287E-2</v>
      </c>
      <c r="AG63" s="9">
        <f t="shared" si="74"/>
        <v>1</v>
      </c>
      <c r="AH63" s="9">
        <f t="shared" si="75"/>
        <v>0.894868230504972</v>
      </c>
      <c r="AI63" s="9">
        <f t="shared" si="76"/>
        <v>0.43821925203340234</v>
      </c>
      <c r="AJ63" s="9">
        <f t="shared" si="77"/>
        <v>-8.4703820339970287E-2</v>
      </c>
      <c r="AK63" s="9">
        <f t="shared" si="78"/>
        <v>1</v>
      </c>
      <c r="AL63" s="9">
        <f t="shared" si="79"/>
        <v>8.4494560021978304E-2</v>
      </c>
      <c r="AM63" s="9">
        <f t="shared" si="80"/>
        <v>-5.9503367029329563E-3</v>
      </c>
      <c r="AN63" s="9">
        <f t="shared" si="81"/>
        <v>0.86187311294633984</v>
      </c>
      <c r="AO63" s="9">
        <f t="shared" si="82"/>
        <v>0.86602540378443882</v>
      </c>
      <c r="AP63" s="9">
        <f t="shared" si="54"/>
        <v>-1.582890240279515E-3</v>
      </c>
      <c r="AQ63" s="9">
        <f t="shared" si="55"/>
        <v>-0.8210692953799037</v>
      </c>
      <c r="AR63" s="9">
        <f t="shared" si="56"/>
        <v>0.57082633667590688</v>
      </c>
      <c r="AS63" s="9">
        <f t="shared" si="41"/>
        <v>1</v>
      </c>
      <c r="AT63" s="9">
        <v>0</v>
      </c>
      <c r="AU63" s="9">
        <f t="shared" si="42"/>
        <v>-0.8191520442889918</v>
      </c>
      <c r="AV63" s="9">
        <f t="shared" si="43"/>
        <v>0.57357643635104605</v>
      </c>
      <c r="AW63" s="9">
        <f t="shared" si="44"/>
        <v>0.99999312777925931</v>
      </c>
      <c r="AX63" s="9">
        <f t="shared" si="88"/>
        <v>3.7073432878471108E-3</v>
      </c>
      <c r="AY63" s="9">
        <f t="shared" si="89"/>
        <v>3.7073517804309345E-3</v>
      </c>
      <c r="AZ63" s="17">
        <f t="shared" si="45"/>
        <v>12.744936611340242</v>
      </c>
      <c r="BA63" s="9">
        <f t="shared" si="83"/>
        <v>1.7194877204094554</v>
      </c>
      <c r="BB63" s="9">
        <f t="shared" si="84"/>
        <v>-0.12109100148380575</v>
      </c>
      <c r="BC63" s="9">
        <f t="shared" si="85"/>
        <v>-0.16940764067994057</v>
      </c>
      <c r="BD63" s="9">
        <f t="shared" si="48"/>
        <v>1.7320508075688776</v>
      </c>
      <c r="BE63" s="9">
        <f t="shared" si="49"/>
        <v>0.99274669824665485</v>
      </c>
      <c r="BF63" s="9">
        <f>-SQRT(1-BE63*BE63)</f>
        <v>-0.12022476084553138</v>
      </c>
      <c r="BG63" s="9">
        <f t="shared" si="51"/>
        <v>-0.12051628230795113</v>
      </c>
      <c r="BH63" s="9">
        <f t="shared" si="46"/>
        <v>-6.905074338852752</v>
      </c>
      <c r="BI63" s="9">
        <f t="shared" si="86"/>
        <v>22.782158675339517</v>
      </c>
      <c r="BJ63">
        <f t="shared" si="47"/>
        <v>-1.6653345369377348E-16</v>
      </c>
    </row>
    <row r="64" spans="1:62">
      <c r="A64" s="10">
        <v>35</v>
      </c>
      <c r="B64" s="9">
        <f t="shared" si="52"/>
        <v>0.6108652381980153</v>
      </c>
      <c r="C64" s="10">
        <v>35</v>
      </c>
      <c r="D64" s="9">
        <f t="shared" si="53"/>
        <v>0.6108652381980153</v>
      </c>
      <c r="E64" s="8">
        <v>29</v>
      </c>
      <c r="F64" s="8">
        <f t="shared" si="57"/>
        <v>7.25</v>
      </c>
      <c r="G64" s="9">
        <f t="shared" si="58"/>
        <v>0.1265363707695889</v>
      </c>
      <c r="H64" s="9">
        <v>0</v>
      </c>
      <c r="I64" s="9">
        <v>0.5</v>
      </c>
      <c r="J64" s="9">
        <v>0</v>
      </c>
      <c r="K64" s="9">
        <f t="shared" si="59"/>
        <v>0.91227599008430083</v>
      </c>
      <c r="L64" s="9">
        <f t="shared" si="60"/>
        <v>0.31978833324867112</v>
      </c>
      <c r="M64" s="9">
        <f t="shared" si="35"/>
        <v>0.8229091096084844</v>
      </c>
      <c r="N64" s="9">
        <f t="shared" si="36"/>
        <v>-6.1371891150449914E-2</v>
      </c>
      <c r="O64" s="9">
        <f t="shared" si="37"/>
        <v>-8.7648144016509028E-2</v>
      </c>
      <c r="P64" s="9">
        <f t="shared" si="38"/>
        <v>0.99231780285046134</v>
      </c>
      <c r="Q64" s="9">
        <f t="shared" si="39"/>
        <v>-0.8229091096084844</v>
      </c>
      <c r="R64" s="9">
        <f t="shared" si="40"/>
        <v>-6.5138400173832586E-2</v>
      </c>
      <c r="S64" s="9">
        <f t="shared" si="61"/>
        <v>0.90205033006174173</v>
      </c>
      <c r="T64" s="11">
        <f t="shared" si="62"/>
        <v>-7.2770529533469061E-2</v>
      </c>
      <c r="U64" s="12">
        <f t="shared" si="63"/>
        <v>0.43163086316377197</v>
      </c>
      <c r="V64" s="11">
        <f t="shared" si="64"/>
        <v>0.997348710347298</v>
      </c>
      <c r="W64" s="9">
        <f t="shared" si="65"/>
        <v>-7.2770529533469061E-2</v>
      </c>
      <c r="X64" s="9">
        <f t="shared" si="66"/>
        <v>-0.497348710347298</v>
      </c>
      <c r="Y64" s="9">
        <v>0</v>
      </c>
      <c r="Z64" s="9">
        <f t="shared" si="67"/>
        <v>-7.2770529533469061E-2</v>
      </c>
      <c r="AA64" s="9">
        <f t="shared" si="68"/>
        <v>-0.997348710347298</v>
      </c>
      <c r="AB64" s="9">
        <f t="shared" si="69"/>
        <v>0</v>
      </c>
      <c r="AC64" s="9">
        <f t="shared" si="70"/>
        <v>1</v>
      </c>
      <c r="AD64" s="9">
        <f t="shared" si="71"/>
        <v>0.8229091096084844</v>
      </c>
      <c r="AE64" s="9">
        <f t="shared" si="72"/>
        <v>-0.56137189115044994</v>
      </c>
      <c r="AF64" s="9">
        <f t="shared" si="73"/>
        <v>-8.7648144016509028E-2</v>
      </c>
      <c r="AG64" s="9">
        <f t="shared" si="74"/>
        <v>0.99999999999999989</v>
      </c>
      <c r="AH64" s="9">
        <f t="shared" si="75"/>
        <v>0.89567963914195348</v>
      </c>
      <c r="AI64" s="9">
        <f t="shared" si="76"/>
        <v>0.43597681919684805</v>
      </c>
      <c r="AJ64" s="9">
        <f t="shared" si="77"/>
        <v>-8.7648144016509028E-2</v>
      </c>
      <c r="AK64" s="9">
        <f t="shared" si="78"/>
        <v>0.99999999999999989</v>
      </c>
      <c r="AL64" s="9">
        <f t="shared" si="79"/>
        <v>8.7415763399199528E-2</v>
      </c>
      <c r="AM64" s="9">
        <f t="shared" si="80"/>
        <v>-6.3782018527071193E-3</v>
      </c>
      <c r="AN64" s="9">
        <f t="shared" si="81"/>
        <v>0.86157866898528845</v>
      </c>
      <c r="AO64" s="9">
        <f t="shared" si="82"/>
        <v>0.8660254037844386</v>
      </c>
      <c r="AP64" s="9">
        <f t="shared" si="54"/>
        <v>-1.7138794544278441E-3</v>
      </c>
      <c r="AQ64" s="9">
        <f t="shared" si="55"/>
        <v>-0.82120457556749027</v>
      </c>
      <c r="AR64" s="9">
        <f t="shared" si="56"/>
        <v>0.57063132378466042</v>
      </c>
      <c r="AS64" s="9">
        <f t="shared" si="41"/>
        <v>1</v>
      </c>
      <c r="AT64" s="9">
        <v>0</v>
      </c>
      <c r="AU64" s="9">
        <f t="shared" si="42"/>
        <v>-0.8191520442889918</v>
      </c>
      <c r="AV64" s="9">
        <f t="shared" si="43"/>
        <v>0.57357643635104605</v>
      </c>
      <c r="AW64" s="9">
        <f t="shared" si="44"/>
        <v>0.99999208802226891</v>
      </c>
      <c r="AX64" s="9">
        <f t="shared" si="88"/>
        <v>3.9779256985028781E-3</v>
      </c>
      <c r="AY64" s="9">
        <f t="shared" si="89"/>
        <v>3.9779361896225942E-3</v>
      </c>
      <c r="AZ64" s="17">
        <f t="shared" si="45"/>
        <v>13.675137290263619</v>
      </c>
      <c r="BA64" s="9">
        <f t="shared" si="83"/>
        <v>1.7185887487504379</v>
      </c>
      <c r="BB64" s="9">
        <f t="shared" si="84"/>
        <v>-0.12539507195360189</v>
      </c>
      <c r="BC64" s="9">
        <f t="shared" si="85"/>
        <v>-0.17529628803301806</v>
      </c>
      <c r="BD64" s="9">
        <f t="shared" si="48"/>
        <v>1.7320508075688772</v>
      </c>
      <c r="BE64" s="9">
        <f t="shared" si="49"/>
        <v>0.99222767671732748</v>
      </c>
      <c r="BF64" s="9">
        <f t="shared" si="87"/>
        <v>-0.12443567637994622</v>
      </c>
      <c r="BG64" s="9">
        <f t="shared" si="51"/>
        <v>-0.1247590667697787</v>
      </c>
      <c r="BH64" s="9">
        <f t="shared" si="46"/>
        <v>-7.1481679818991566</v>
      </c>
      <c r="BI64" s="9">
        <f t="shared" si="86"/>
        <v>24.439684344202419</v>
      </c>
      <c r="BJ64">
        <f t="shared" si="47"/>
        <v>0</v>
      </c>
    </row>
    <row r="65" spans="1:62">
      <c r="A65" s="8">
        <v>35</v>
      </c>
      <c r="B65" s="9">
        <f t="shared" si="52"/>
        <v>0.6108652381980153</v>
      </c>
      <c r="C65" s="10">
        <v>35</v>
      </c>
      <c r="D65" s="9">
        <f t="shared" si="53"/>
        <v>0.6108652381980153</v>
      </c>
      <c r="E65" s="8">
        <v>30</v>
      </c>
      <c r="F65" s="8">
        <f t="shared" si="57"/>
        <v>7.5</v>
      </c>
      <c r="G65" s="9">
        <f t="shared" si="58"/>
        <v>0.1308996938995747</v>
      </c>
      <c r="H65" s="9">
        <v>0</v>
      </c>
      <c r="I65" s="9">
        <v>0.5</v>
      </c>
      <c r="J65" s="9">
        <v>0</v>
      </c>
      <c r="K65" s="9">
        <f t="shared" si="59"/>
        <v>0.91227599008430083</v>
      </c>
      <c r="L65" s="9">
        <f t="shared" si="60"/>
        <v>0.31978833324867112</v>
      </c>
      <c r="M65" s="9">
        <f t="shared" si="35"/>
        <v>0.82118306230923654</v>
      </c>
      <c r="N65" s="9">
        <f t="shared" si="36"/>
        <v>-6.3429228604346466E-2</v>
      </c>
      <c r="O65" s="9">
        <f t="shared" si="37"/>
        <v>-9.0586326400487333E-2</v>
      </c>
      <c r="P65" s="9">
        <f t="shared" si="38"/>
        <v>0.99179411746926438</v>
      </c>
      <c r="Q65" s="9">
        <f t="shared" si="39"/>
        <v>-0.82118306230923654</v>
      </c>
      <c r="R65" s="9">
        <f t="shared" si="40"/>
        <v>-6.745249564568892E-2</v>
      </c>
      <c r="S65" s="9">
        <f t="shared" si="61"/>
        <v>0.90327100960628393</v>
      </c>
      <c r="T65" s="11">
        <f t="shared" si="62"/>
        <v>-7.5293662448157647E-2</v>
      </c>
      <c r="U65" s="12">
        <f t="shared" si="63"/>
        <v>0.42907048745496879</v>
      </c>
      <c r="V65" s="11">
        <f t="shared" si="64"/>
        <v>0.99716140338219206</v>
      </c>
      <c r="W65" s="9">
        <f t="shared" si="65"/>
        <v>-7.5293662448157647E-2</v>
      </c>
      <c r="X65" s="9">
        <f t="shared" si="66"/>
        <v>-0.49716140338219206</v>
      </c>
      <c r="Y65" s="9">
        <v>0</v>
      </c>
      <c r="Z65" s="9">
        <f t="shared" si="67"/>
        <v>-7.5293662448157647E-2</v>
      </c>
      <c r="AA65" s="9">
        <f t="shared" si="68"/>
        <v>-0.99716140338219206</v>
      </c>
      <c r="AB65" s="9">
        <f t="shared" si="69"/>
        <v>0</v>
      </c>
      <c r="AC65" s="9">
        <f t="shared" si="70"/>
        <v>1</v>
      </c>
      <c r="AD65" s="9">
        <f t="shared" si="71"/>
        <v>0.82118306230923654</v>
      </c>
      <c r="AE65" s="9">
        <f t="shared" si="72"/>
        <v>-0.56342922860434652</v>
      </c>
      <c r="AF65" s="9">
        <f t="shared" si="73"/>
        <v>-9.0586326400487333E-2</v>
      </c>
      <c r="AG65" s="9">
        <f t="shared" si="74"/>
        <v>1</v>
      </c>
      <c r="AH65" s="9">
        <f t="shared" si="75"/>
        <v>0.89647672475739415</v>
      </c>
      <c r="AI65" s="9">
        <f t="shared" si="76"/>
        <v>0.43373217477784559</v>
      </c>
      <c r="AJ65" s="9">
        <f t="shared" si="77"/>
        <v>-9.0586326400487333E-2</v>
      </c>
      <c r="AK65" s="9">
        <f t="shared" si="78"/>
        <v>0.99999999999999989</v>
      </c>
      <c r="AL65" s="9">
        <f t="shared" si="79"/>
        <v>9.0329188360747256E-2</v>
      </c>
      <c r="AM65" s="9">
        <f t="shared" si="80"/>
        <v>-6.820576282416925E-3</v>
      </c>
      <c r="AN65" s="9">
        <f t="shared" si="81"/>
        <v>0.86127470499792591</v>
      </c>
      <c r="AO65" s="9">
        <f t="shared" si="82"/>
        <v>0.8660254037844386</v>
      </c>
      <c r="AP65" s="9">
        <f t="shared" si="54"/>
        <v>-1.8511213088005588E-3</v>
      </c>
      <c r="AQ65" s="9">
        <f t="shared" si="55"/>
        <v>-0.82134413125906469</v>
      </c>
      <c r="AR65" s="9">
        <f t="shared" si="56"/>
        <v>0.57043000569411872</v>
      </c>
      <c r="AS65" s="9">
        <f t="shared" si="41"/>
        <v>1</v>
      </c>
      <c r="AT65" s="9">
        <v>0</v>
      </c>
      <c r="AU65" s="9">
        <f t="shared" si="42"/>
        <v>-0.8191520442889918</v>
      </c>
      <c r="AV65" s="9">
        <f t="shared" si="43"/>
        <v>0.57357643635104605</v>
      </c>
      <c r="AW65" s="9">
        <f t="shared" si="44"/>
        <v>0.99999093403936845</v>
      </c>
      <c r="AX65" s="9">
        <f t="shared" si="88"/>
        <v>4.2581497239424634E-3</v>
      </c>
      <c r="AY65" s="9">
        <f t="shared" si="89"/>
        <v>4.258162592061715E-3</v>
      </c>
      <c r="AZ65" s="17">
        <f t="shared" si="45"/>
        <v>14.638484700337388</v>
      </c>
      <c r="BA65" s="9">
        <f t="shared" si="83"/>
        <v>1.7176597870666308</v>
      </c>
      <c r="BB65" s="9">
        <f t="shared" si="84"/>
        <v>-0.12969705382650093</v>
      </c>
      <c r="BC65" s="9">
        <f t="shared" si="85"/>
        <v>-0.18117265280097467</v>
      </c>
      <c r="BD65" s="9">
        <f t="shared" si="48"/>
        <v>1.7320508075688772</v>
      </c>
      <c r="BE65" s="9">
        <f t="shared" si="49"/>
        <v>0.99169134043911467</v>
      </c>
      <c r="BF65" s="9">
        <f t="shared" si="87"/>
        <v>-0.12864013875175956</v>
      </c>
      <c r="BG65" s="9">
        <f t="shared" si="51"/>
        <v>-0.12899760275935909</v>
      </c>
      <c r="BH65" s="9">
        <f t="shared" si="46"/>
        <v>-7.3910182054164189</v>
      </c>
      <c r="BI65" s="9">
        <f t="shared" si="86"/>
        <v>26.155630700059476</v>
      </c>
      <c r="BJ65">
        <f t="shared" si="47"/>
        <v>1.2490009027033011E-16</v>
      </c>
    </row>
    <row r="66" spans="1:62">
      <c r="A66" s="10">
        <v>35</v>
      </c>
      <c r="B66" s="9">
        <f t="shared" si="52"/>
        <v>0.6108652381980153</v>
      </c>
      <c r="C66" s="10">
        <v>35</v>
      </c>
      <c r="D66" s="9">
        <f t="shared" si="53"/>
        <v>0.6108652381980153</v>
      </c>
      <c r="E66" s="8">
        <v>31</v>
      </c>
      <c r="F66" s="8">
        <f t="shared" si="57"/>
        <v>7.75</v>
      </c>
      <c r="G66" s="9">
        <f t="shared" si="58"/>
        <v>0.13526301702956053</v>
      </c>
      <c r="H66" s="9">
        <v>0</v>
      </c>
      <c r="I66" s="9">
        <v>0.5</v>
      </c>
      <c r="J66" s="9">
        <v>0</v>
      </c>
      <c r="K66" s="9">
        <f t="shared" si="59"/>
        <v>0.91227599008430083</v>
      </c>
      <c r="L66" s="9">
        <f t="shared" si="60"/>
        <v>0.31978833324867112</v>
      </c>
      <c r="M66" s="9">
        <f t="shared" si="35"/>
        <v>0.81944138086819207</v>
      </c>
      <c r="N66" s="9">
        <f t="shared" si="36"/>
        <v>-6.5482226710158298E-2</v>
      </c>
      <c r="O66" s="9">
        <f t="shared" si="37"/>
        <v>-9.3518311553147798E-2</v>
      </c>
      <c r="P66" s="9">
        <f t="shared" si="38"/>
        <v>0.9912543254042484</v>
      </c>
      <c r="Q66" s="9">
        <f t="shared" si="39"/>
        <v>-0.81944138086819207</v>
      </c>
      <c r="R66" s="9">
        <f t="shared" si="40"/>
        <v>-6.9770148725078862E-2</v>
      </c>
      <c r="S66" s="9">
        <f t="shared" si="61"/>
        <v>0.90448936170880934</v>
      </c>
      <c r="T66" s="11">
        <f t="shared" si="62"/>
        <v>-7.7818183720242545E-2</v>
      </c>
      <c r="U66" s="12">
        <f t="shared" si="63"/>
        <v>0.42649618351820062</v>
      </c>
      <c r="V66" s="11">
        <f t="shared" si="64"/>
        <v>0.99696756731725356</v>
      </c>
      <c r="W66" s="9">
        <f t="shared" si="65"/>
        <v>-7.7818183720242545E-2</v>
      </c>
      <c r="X66" s="9">
        <f t="shared" si="66"/>
        <v>-0.49696756731725356</v>
      </c>
      <c r="Y66" s="9">
        <v>0</v>
      </c>
      <c r="Z66" s="9">
        <f t="shared" si="67"/>
        <v>-7.7818183720242545E-2</v>
      </c>
      <c r="AA66" s="9">
        <f t="shared" si="68"/>
        <v>-0.99696756731725356</v>
      </c>
      <c r="AB66" s="9">
        <f t="shared" si="69"/>
        <v>0</v>
      </c>
      <c r="AC66" s="9">
        <f t="shared" si="70"/>
        <v>1</v>
      </c>
      <c r="AD66" s="9">
        <f t="shared" si="71"/>
        <v>0.81944138086819207</v>
      </c>
      <c r="AE66" s="9">
        <f t="shared" si="72"/>
        <v>-0.56548222671015824</v>
      </c>
      <c r="AF66" s="9">
        <f t="shared" si="73"/>
        <v>-9.3518311553147798E-2</v>
      </c>
      <c r="AG66" s="9">
        <f t="shared" si="74"/>
        <v>0.99999999999999989</v>
      </c>
      <c r="AH66" s="9">
        <f t="shared" si="75"/>
        <v>0.89725956458843459</v>
      </c>
      <c r="AI66" s="9">
        <f t="shared" si="76"/>
        <v>0.43148534060709526</v>
      </c>
      <c r="AJ66" s="9">
        <f t="shared" si="77"/>
        <v>-9.3518311553147798E-2</v>
      </c>
      <c r="AK66" s="9">
        <f t="shared" si="78"/>
        <v>0.99999999999999989</v>
      </c>
      <c r="AL66" s="9">
        <f t="shared" si="79"/>
        <v>9.3234723568758768E-2</v>
      </c>
      <c r="AM66" s="9">
        <f t="shared" si="80"/>
        <v>-7.2774251496497367E-3</v>
      </c>
      <c r="AN66" s="9">
        <f t="shared" si="81"/>
        <v>0.8609612798519154</v>
      </c>
      <c r="AO66" s="9">
        <f t="shared" si="82"/>
        <v>0.86602540378443849</v>
      </c>
      <c r="AP66" s="9">
        <f t="shared" si="54"/>
        <v>-1.994725893904134E-3</v>
      </c>
      <c r="AQ66" s="9">
        <f t="shared" si="55"/>
        <v>-0.82148792517569269</v>
      </c>
      <c r="AR66" s="9">
        <f t="shared" si="56"/>
        <v>0.57022242139286627</v>
      </c>
      <c r="AS66" s="9">
        <f t="shared" si="41"/>
        <v>0.99999999999999989</v>
      </c>
      <c r="AT66" s="9">
        <v>0</v>
      </c>
      <c r="AU66" s="9">
        <f t="shared" si="42"/>
        <v>-0.8191520442889918</v>
      </c>
      <c r="AV66" s="9">
        <f t="shared" si="43"/>
        <v>0.57357643635104605</v>
      </c>
      <c r="AW66" s="9">
        <f t="shared" si="44"/>
        <v>0.99998965765637582</v>
      </c>
      <c r="AX66" s="9">
        <f t="shared" si="88"/>
        <v>4.5480303741573811E-3</v>
      </c>
      <c r="AY66" s="9">
        <f t="shared" si="89"/>
        <v>4.5480460533198919E-3</v>
      </c>
      <c r="AZ66" s="17">
        <f t="shared" si="45"/>
        <v>15.635030633181644</v>
      </c>
      <c r="BA66" s="9">
        <f t="shared" si="83"/>
        <v>1.7167009454566267</v>
      </c>
      <c r="BB66" s="9">
        <f t="shared" si="84"/>
        <v>-0.13399688610306298</v>
      </c>
      <c r="BC66" s="9">
        <f t="shared" si="85"/>
        <v>-0.1870366231062956</v>
      </c>
      <c r="BD66" s="9">
        <f t="shared" si="48"/>
        <v>1.7320508075688772</v>
      </c>
      <c r="BE66" s="9">
        <f t="shared" si="49"/>
        <v>0.99113775297746853</v>
      </c>
      <c r="BF66" s="9">
        <f t="shared" si="87"/>
        <v>-0.13283807670534273</v>
      </c>
      <c r="BG66" s="9">
        <f t="shared" si="51"/>
        <v>-0.13323188769636257</v>
      </c>
      <c r="BH66" s="9">
        <f t="shared" si="46"/>
        <v>-7.6336248615625353</v>
      </c>
      <c r="BI66" s="9">
        <f t="shared" si="86"/>
        <v>27.930033224991533</v>
      </c>
      <c r="BJ66">
        <f t="shared" si="47"/>
        <v>0</v>
      </c>
    </row>
    <row r="67" spans="1:62">
      <c r="A67" s="8">
        <v>35</v>
      </c>
      <c r="B67" s="9">
        <f t="shared" si="52"/>
        <v>0.6108652381980153</v>
      </c>
      <c r="C67" s="10">
        <v>35</v>
      </c>
      <c r="D67" s="9">
        <f t="shared" si="53"/>
        <v>0.6108652381980153</v>
      </c>
      <c r="E67" s="8">
        <v>32</v>
      </c>
      <c r="F67" s="8">
        <f t="shared" ref="F67" si="90">E67/4</f>
        <v>8</v>
      </c>
      <c r="G67" s="9">
        <f t="shared" ref="G67" si="91">F67/180*PI()</f>
        <v>0.13962634015954636</v>
      </c>
      <c r="H67" s="9">
        <v>0</v>
      </c>
      <c r="I67" s="9">
        <v>0.5</v>
      </c>
      <c r="J67" s="9">
        <v>0</v>
      </c>
      <c r="K67" s="9">
        <f t="shared" si="59"/>
        <v>0.91227599008430083</v>
      </c>
      <c r="L67" s="9">
        <f t="shared" si="60"/>
        <v>0.31978833324867112</v>
      </c>
      <c r="M67" s="9">
        <f t="shared" si="35"/>
        <v>0.81768409844445522</v>
      </c>
      <c r="N67" s="9">
        <f t="shared" si="36"/>
        <v>-6.7530846381760795E-2</v>
      </c>
      <c r="O67" s="9">
        <f t="shared" si="37"/>
        <v>-9.6444043653719586E-2</v>
      </c>
      <c r="P67" s="9">
        <f t="shared" si="38"/>
        <v>0.99069854644371946</v>
      </c>
      <c r="Q67" s="9">
        <f t="shared" si="39"/>
        <v>-0.81768409844445522</v>
      </c>
      <c r="R67" s="9">
        <f t="shared" si="40"/>
        <v>-7.209126159479777E-2</v>
      </c>
      <c r="S67" s="9">
        <f t="shared" ref="S67" si="92">(-Q67+SQRT(Q67*Q67-4*P67*R67))/2/P67</f>
        <v>0.90570529450288983</v>
      </c>
      <c r="T67" s="11">
        <f t="shared" si="62"/>
        <v>-8.0344137590253731E-2</v>
      </c>
      <c r="U67" s="12">
        <f t="shared" si="63"/>
        <v>0.42390791394999172</v>
      </c>
      <c r="V67" s="11">
        <f t="shared" si="64"/>
        <v>0.99676718422853305</v>
      </c>
      <c r="W67" s="9">
        <f t="shared" si="65"/>
        <v>-8.0344137590253731E-2</v>
      </c>
      <c r="X67" s="9">
        <f t="shared" si="66"/>
        <v>-0.49676718422853305</v>
      </c>
      <c r="Y67" s="9">
        <v>0</v>
      </c>
      <c r="Z67" s="9">
        <f t="shared" si="67"/>
        <v>-8.0344137590253731E-2</v>
      </c>
      <c r="AA67" s="9">
        <f t="shared" si="68"/>
        <v>-0.99676718422853305</v>
      </c>
      <c r="AB67" s="9">
        <f t="shared" si="69"/>
        <v>0</v>
      </c>
      <c r="AC67" s="9">
        <f t="shared" ref="AC67" si="93">SQRT(Z67*Z67+AA67*AA67+AB67*AB67)</f>
        <v>1</v>
      </c>
      <c r="AD67" s="9">
        <f t="shared" si="71"/>
        <v>0.81768409844445522</v>
      </c>
      <c r="AE67" s="9">
        <f t="shared" si="72"/>
        <v>-0.56753084638176077</v>
      </c>
      <c r="AF67" s="9">
        <f t="shared" si="73"/>
        <v>-9.6444043653719586E-2</v>
      </c>
      <c r="AG67" s="9">
        <f t="shared" ref="AG67" si="94">SQRT(AD67*AD67+AE67*AE67+AF67*AF67)</f>
        <v>0.99999999999999989</v>
      </c>
      <c r="AH67" s="9">
        <f t="shared" si="75"/>
        <v>0.89802823603470894</v>
      </c>
      <c r="AI67" s="9">
        <f t="shared" si="76"/>
        <v>0.42923633784677229</v>
      </c>
      <c r="AJ67" s="9">
        <f t="shared" si="77"/>
        <v>-9.6444043653719586E-2</v>
      </c>
      <c r="AK67" s="9">
        <f t="shared" ref="AK67" si="95">SQRT(AH67*AH67+AI67*AI67+AJ67*AJ67)</f>
        <v>0.99999999999999989</v>
      </c>
      <c r="AL67" s="9">
        <f t="shared" si="79"/>
        <v>9.6132257828331791E-2</v>
      </c>
      <c r="AM67" s="9">
        <f t="shared" si="80"/>
        <v>-7.7487135130748837E-3</v>
      </c>
      <c r="AN67" s="9">
        <f t="shared" si="81"/>
        <v>0.86063845280333562</v>
      </c>
      <c r="AO67" s="9">
        <f t="shared" ref="AO67" si="96">SQRT(AL67*AL67+AM67*AM67+AN67*AN67)</f>
        <v>0.8660254037844386</v>
      </c>
      <c r="AP67" s="9">
        <f t="shared" si="54"/>
        <v>-2.1448030948459235E-3</v>
      </c>
      <c r="AQ67" s="9">
        <f t="shared" si="55"/>
        <v>-0.82163591949297621</v>
      </c>
      <c r="AR67" s="9">
        <f t="shared" si="56"/>
        <v>0.57000861012673831</v>
      </c>
      <c r="AS67" s="9">
        <f t="shared" si="41"/>
        <v>1</v>
      </c>
      <c r="AT67" s="9">
        <v>0</v>
      </c>
      <c r="AU67" s="9">
        <f t="shared" si="42"/>
        <v>-0.8191520442889918</v>
      </c>
      <c r="AV67" s="9">
        <f t="shared" si="43"/>
        <v>0.57357643635104605</v>
      </c>
      <c r="AW67" s="9">
        <f t="shared" si="44"/>
        <v>0.99998825039984429</v>
      </c>
      <c r="AX67" s="9">
        <f t="shared" si="88"/>
        <v>4.8475831357793148E-3</v>
      </c>
      <c r="AY67" s="9">
        <f t="shared" si="89"/>
        <v>4.8476021215897334E-3</v>
      </c>
      <c r="AZ67" s="17">
        <f t="shared" si="45"/>
        <v>16.664828539545329</v>
      </c>
      <c r="BA67" s="9">
        <f t="shared" si="83"/>
        <v>1.7157123344791643</v>
      </c>
      <c r="BB67" s="9">
        <f t="shared" si="84"/>
        <v>-0.13829450853498848</v>
      </c>
      <c r="BC67" s="9">
        <f t="shared" si="85"/>
        <v>-0.19288808730743917</v>
      </c>
      <c r="BD67" s="9">
        <f t="shared" si="48"/>
        <v>1.7320508075688772</v>
      </c>
      <c r="BE67" s="9">
        <f t="shared" si="49"/>
        <v>0.99056697816350681</v>
      </c>
      <c r="BF67" s="9">
        <f t="shared" si="87"/>
        <v>-0.13702941936685953</v>
      </c>
      <c r="BG67" s="9">
        <f t="shared" si="51"/>
        <v>-0.13746191888713774</v>
      </c>
      <c r="BH67" s="9">
        <f t="shared" si="46"/>
        <v>-7.8759877960026499</v>
      </c>
      <c r="BI67" s="9">
        <f t="shared" ref="BI67" si="97">(BH67+F67)*240</f>
        <v>29.762928959364032</v>
      </c>
      <c r="BJ67">
        <f t="shared" si="47"/>
        <v>0</v>
      </c>
    </row>
  </sheetData>
  <mergeCells count="17">
    <mergeCell ref="A1:B1"/>
    <mergeCell ref="C1:D1"/>
    <mergeCell ref="F1:G1"/>
    <mergeCell ref="H1:J1"/>
    <mergeCell ref="M1:O1"/>
    <mergeCell ref="AY1:AZ1"/>
    <mergeCell ref="BA1:BD1"/>
    <mergeCell ref="BG1:BI1"/>
    <mergeCell ref="S2:T2"/>
    <mergeCell ref="U2:V2"/>
    <mergeCell ref="Z1:AC1"/>
    <mergeCell ref="AD1:AG1"/>
    <mergeCell ref="AH1:AK1"/>
    <mergeCell ref="AL1:AO1"/>
    <mergeCell ref="AP1:AS1"/>
    <mergeCell ref="AT1:AV1"/>
    <mergeCell ref="W1:Y1"/>
  </mergeCells>
  <phoneticPr fontId="1"/>
  <pageMargins left="0.7" right="0.7" top="0.75" bottom="0.75" header="0.3" footer="0.3"/>
  <pageSetup paperSize="9" orientation="portrait" horizontalDpi="4294967292" verticalDpi="4294967292"/>
  <drawing r:id="rId1"/>
  <legacyDrawing r:id="rId2"/>
  <oleObjects>
    <mc:AlternateContent xmlns:mc="http://schemas.openxmlformats.org/markup-compatibility/2006">
      <mc:Choice Requires="x14">
        <oleObject progId="Equation.3" shapeId="3073" r:id="rId3">
          <objectPr defaultSize="0" autoPict="0" r:id="rId4">
            <anchor moveWithCells="1">
              <from>
                <xdr:col>63</xdr:col>
                <xdr:colOff>0</xdr:colOff>
                <xdr:row>1</xdr:row>
                <xdr:rowOff>0</xdr:rowOff>
              </from>
              <to>
                <xdr:col>70</xdr:col>
                <xdr:colOff>0</xdr:colOff>
                <xdr:row>51</xdr:row>
                <xdr:rowOff>0</xdr:rowOff>
              </to>
            </anchor>
          </objectPr>
        </oleObject>
      </mc:Choice>
      <mc:Fallback>
        <oleObject progId="Equation.3" shapeId="3073" r:id="rId3"/>
      </mc:Fallback>
    </mc:AlternateContent>
    <mc:AlternateContent xmlns:mc="http://schemas.openxmlformats.org/markup-compatibility/2006">
      <mc:Choice Requires="x14">
        <oleObject progId="Equation.3" shapeId="3084" r:id="rId5">
          <objectPr defaultSize="0" autoPict="0" r:id="rId6">
            <anchor moveWithCells="1">
              <from>
                <xdr:col>71</xdr:col>
                <xdr:colOff>0</xdr:colOff>
                <xdr:row>1</xdr:row>
                <xdr:rowOff>0</xdr:rowOff>
              </from>
              <to>
                <xdr:col>78</xdr:col>
                <xdr:colOff>0</xdr:colOff>
                <xdr:row>51</xdr:row>
                <xdr:rowOff>0</xdr:rowOff>
              </to>
            </anchor>
          </objectPr>
        </oleObject>
      </mc:Choice>
      <mc:Fallback>
        <oleObject progId="Equation.3" shapeId="3084" r:id="rId5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BC68"/>
  <sheetViews>
    <sheetView workbookViewId="0">
      <selection activeCell="AT18" sqref="AT18"/>
    </sheetView>
  </sheetViews>
  <sheetFormatPr baseColWidth="12" defaultRowHeight="18" x14ac:dyDescent="0"/>
  <cols>
    <col min="1" max="1" width="5" bestFit="1" customWidth="1"/>
    <col min="2" max="2" width="8.5" bestFit="1" customWidth="1"/>
    <col min="3" max="3" width="5" bestFit="1" customWidth="1"/>
    <col min="4" max="4" width="8.5" bestFit="1" customWidth="1"/>
    <col min="5" max="5" width="5.5" bestFit="1" customWidth="1"/>
    <col min="6" max="6" width="6.5" bestFit="1" customWidth="1"/>
    <col min="7" max="7" width="9.5" bestFit="1" customWidth="1"/>
    <col min="8" max="8" width="8.5" bestFit="1" customWidth="1"/>
    <col min="9" max="10" width="9.5" bestFit="1" customWidth="1"/>
    <col min="11" max="11" width="9.33203125" hidden="1" customWidth="1"/>
    <col min="12" max="12" width="8.83203125" hidden="1" customWidth="1"/>
    <col min="13" max="13" width="8.6640625" hidden="1" customWidth="1"/>
    <col min="14" max="14" width="8.83203125" customWidth="1"/>
    <col min="15" max="16" width="8.5" bestFit="1" customWidth="1"/>
    <col min="17" max="18" width="9.5" bestFit="1" customWidth="1"/>
    <col min="19" max="19" width="8.5" bestFit="1" customWidth="1"/>
    <col min="20" max="21" width="9.5" bestFit="1" customWidth="1"/>
    <col min="22" max="22" width="8.5" bestFit="1" customWidth="1"/>
    <col min="23" max="23" width="8.5" hidden="1" customWidth="1"/>
    <col min="24" max="24" width="8.5" bestFit="1" customWidth="1"/>
    <col min="25" max="26" width="9.5" bestFit="1" customWidth="1"/>
    <col min="27" max="27" width="8.5" hidden="1" customWidth="1"/>
    <col min="28" max="29" width="8.5" bestFit="1" customWidth="1"/>
    <col min="30" max="30" width="9.5" bestFit="1" customWidth="1"/>
    <col min="31" max="31" width="8.5" hidden="1" customWidth="1"/>
    <col min="32" max="33" width="9.5" bestFit="1" customWidth="1"/>
    <col min="34" max="35" width="8.5" bestFit="1" customWidth="1"/>
    <col min="36" max="36" width="9.6640625" customWidth="1"/>
    <col min="37" max="37" width="9.5" customWidth="1"/>
    <col min="38" max="38" width="9" customWidth="1"/>
    <col min="39" max="39" width="8.5" bestFit="1" customWidth="1"/>
    <col min="40" max="40" width="9.5" customWidth="1"/>
    <col min="41" max="41" width="9.5" bestFit="1" customWidth="1"/>
    <col min="42" max="45" width="8.5" bestFit="1" customWidth="1"/>
    <col min="46" max="46" width="9.5" style="19" bestFit="1" customWidth="1"/>
    <col min="47" max="47" width="9.83203125" customWidth="1"/>
    <col min="48" max="49" width="9.5" bestFit="1" customWidth="1"/>
    <col min="50" max="50" width="8.6640625" bestFit="1" customWidth="1"/>
    <col min="51" max="51" width="8.6640625" hidden="1" customWidth="1"/>
    <col min="52" max="52" width="9.83203125" hidden="1" customWidth="1"/>
    <col min="53" max="53" width="10.5" customWidth="1"/>
    <col min="54" max="54" width="10.6640625" customWidth="1"/>
    <col min="55" max="55" width="12.33203125" bestFit="1" customWidth="1"/>
  </cols>
  <sheetData>
    <row r="1" spans="1:55" s="2" customFormat="1">
      <c r="A1" s="31" t="s">
        <v>0</v>
      </c>
      <c r="B1" s="31"/>
      <c r="C1" s="31" t="s">
        <v>1</v>
      </c>
      <c r="D1" s="31"/>
      <c r="E1" s="3" t="s">
        <v>2</v>
      </c>
      <c r="F1" s="31" t="s">
        <v>3</v>
      </c>
      <c r="G1" s="31"/>
      <c r="H1" s="31" t="s">
        <v>10</v>
      </c>
      <c r="I1" s="31"/>
      <c r="J1" s="31"/>
      <c r="K1" s="3"/>
      <c r="L1" s="3"/>
      <c r="M1" s="3"/>
      <c r="N1" s="31" t="s">
        <v>6</v>
      </c>
      <c r="O1" s="31"/>
      <c r="P1" s="31"/>
      <c r="Q1" s="31" t="s">
        <v>12</v>
      </c>
      <c r="R1" s="31"/>
      <c r="S1" s="31"/>
      <c r="T1" s="31" t="s">
        <v>18</v>
      </c>
      <c r="U1" s="31"/>
      <c r="V1" s="31"/>
      <c r="W1" s="31"/>
      <c r="X1" s="31" t="s">
        <v>19</v>
      </c>
      <c r="Y1" s="31"/>
      <c r="Z1" s="31"/>
      <c r="AA1" s="31"/>
      <c r="AB1" s="31" t="s">
        <v>25</v>
      </c>
      <c r="AC1" s="31"/>
      <c r="AD1" s="31"/>
      <c r="AE1" s="31"/>
      <c r="AF1" s="31" t="s">
        <v>39</v>
      </c>
      <c r="AG1" s="31"/>
      <c r="AH1" s="31"/>
      <c r="AI1" s="31"/>
      <c r="AJ1" s="34" t="s">
        <v>36</v>
      </c>
      <c r="AK1" s="35"/>
      <c r="AL1" s="35"/>
      <c r="AM1" s="36"/>
      <c r="AN1" s="31" t="s">
        <v>35</v>
      </c>
      <c r="AO1" s="31"/>
      <c r="AP1" s="31"/>
      <c r="AQ1" s="4" t="s">
        <v>27</v>
      </c>
      <c r="AR1" s="3" t="s">
        <v>28</v>
      </c>
      <c r="AS1" s="34" t="s">
        <v>37</v>
      </c>
      <c r="AT1" s="36"/>
      <c r="AU1" s="31" t="s">
        <v>31</v>
      </c>
      <c r="AV1" s="31"/>
      <c r="AW1" s="31"/>
      <c r="AX1" s="31"/>
      <c r="AY1" s="4" t="s">
        <v>27</v>
      </c>
      <c r="AZ1" s="3" t="s">
        <v>28</v>
      </c>
      <c r="BA1" s="31" t="s">
        <v>32</v>
      </c>
      <c r="BB1" s="31"/>
      <c r="BC1" s="31"/>
    </row>
    <row r="2" spans="1:55" s="2" customFormat="1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4"/>
      <c r="U2" s="35"/>
      <c r="V2" s="35"/>
      <c r="W2" s="36"/>
      <c r="X2" s="34"/>
      <c r="Y2" s="35"/>
      <c r="Z2" s="35"/>
      <c r="AA2" s="36"/>
      <c r="AB2" s="34"/>
      <c r="AC2" s="35"/>
      <c r="AD2" s="35"/>
      <c r="AE2" s="36"/>
      <c r="AF2" s="34" t="s">
        <v>46</v>
      </c>
      <c r="AG2" s="35"/>
      <c r="AH2" s="35"/>
      <c r="AI2" s="36"/>
      <c r="AJ2" s="34"/>
      <c r="AK2" s="35"/>
      <c r="AL2" s="35"/>
      <c r="AM2" s="36"/>
      <c r="AN2" s="34"/>
      <c r="AO2" s="35"/>
      <c r="AP2" s="36"/>
      <c r="AQ2" s="6"/>
      <c r="AR2" s="3"/>
      <c r="AS2" s="15"/>
      <c r="AT2" s="20"/>
      <c r="AU2" s="34"/>
      <c r="AV2" s="35"/>
      <c r="AW2" s="35"/>
      <c r="AX2" s="36"/>
      <c r="AY2" s="6"/>
      <c r="AZ2" s="3"/>
      <c r="BA2" s="3"/>
      <c r="BB2" s="3"/>
      <c r="BC2" s="3"/>
    </row>
    <row r="3" spans="1:55" s="1" customFormat="1">
      <c r="A3" s="5" t="s">
        <v>5</v>
      </c>
      <c r="B3" s="5" t="s">
        <v>11</v>
      </c>
      <c r="C3" s="5" t="s">
        <v>5</v>
      </c>
      <c r="D3" s="5" t="s">
        <v>11</v>
      </c>
      <c r="E3" s="5" t="s">
        <v>4</v>
      </c>
      <c r="F3" s="5" t="s">
        <v>5</v>
      </c>
      <c r="G3" s="5" t="s">
        <v>11</v>
      </c>
      <c r="H3" s="5" t="s">
        <v>7</v>
      </c>
      <c r="I3" s="5" t="s">
        <v>8</v>
      </c>
      <c r="J3" s="5" t="s">
        <v>9</v>
      </c>
      <c r="K3" s="5" t="s">
        <v>45</v>
      </c>
      <c r="L3" s="6" t="s">
        <v>16</v>
      </c>
      <c r="M3" s="6" t="s">
        <v>17</v>
      </c>
      <c r="N3" s="5" t="s">
        <v>7</v>
      </c>
      <c r="O3" s="5" t="s">
        <v>8</v>
      </c>
      <c r="P3" s="5" t="s">
        <v>9</v>
      </c>
      <c r="Q3" s="5" t="s">
        <v>7</v>
      </c>
      <c r="R3" s="5" t="s">
        <v>8</v>
      </c>
      <c r="S3" s="5" t="s">
        <v>9</v>
      </c>
      <c r="T3" s="5" t="s">
        <v>7</v>
      </c>
      <c r="U3" s="5" t="s">
        <v>8</v>
      </c>
      <c r="V3" s="5" t="s">
        <v>9</v>
      </c>
      <c r="W3" s="5" t="s">
        <v>20</v>
      </c>
      <c r="X3" s="5" t="s">
        <v>7</v>
      </c>
      <c r="Y3" s="5" t="s">
        <v>8</v>
      </c>
      <c r="Z3" s="5" t="s">
        <v>9</v>
      </c>
      <c r="AA3" s="5" t="s">
        <v>21</v>
      </c>
      <c r="AB3" s="5" t="s">
        <v>7</v>
      </c>
      <c r="AC3" s="5" t="s">
        <v>8</v>
      </c>
      <c r="AD3" s="5" t="s">
        <v>9</v>
      </c>
      <c r="AE3" s="5" t="s">
        <v>26</v>
      </c>
      <c r="AF3" s="5" t="s">
        <v>7</v>
      </c>
      <c r="AG3" s="5" t="s">
        <v>8</v>
      </c>
      <c r="AH3" s="5" t="s">
        <v>9</v>
      </c>
      <c r="AI3" s="5" t="s">
        <v>24</v>
      </c>
      <c r="AJ3" s="5" t="s">
        <v>7</v>
      </c>
      <c r="AK3" s="5" t="s">
        <v>8</v>
      </c>
      <c r="AL3" s="5" t="s">
        <v>9</v>
      </c>
      <c r="AM3" s="5" t="s">
        <v>24</v>
      </c>
      <c r="AN3" s="5" t="s">
        <v>7</v>
      </c>
      <c r="AO3" s="5" t="s">
        <v>8</v>
      </c>
      <c r="AP3" s="5" t="s">
        <v>9</v>
      </c>
      <c r="AQ3" s="5"/>
      <c r="AR3" s="5"/>
      <c r="AS3" s="7" t="s">
        <v>29</v>
      </c>
      <c r="AT3" s="16" t="s">
        <v>38</v>
      </c>
      <c r="AU3" s="5" t="s">
        <v>7</v>
      </c>
      <c r="AV3" s="5" t="s">
        <v>8</v>
      </c>
      <c r="AW3" s="5" t="s">
        <v>9</v>
      </c>
      <c r="AX3" s="5" t="s">
        <v>33</v>
      </c>
      <c r="AY3" s="5"/>
      <c r="AZ3" s="5"/>
      <c r="BA3" s="7" t="s">
        <v>29</v>
      </c>
      <c r="BB3" s="7" t="s">
        <v>30</v>
      </c>
      <c r="BC3" s="7" t="s">
        <v>34</v>
      </c>
    </row>
    <row r="4" spans="1:55">
      <c r="A4" s="8">
        <v>35</v>
      </c>
      <c r="B4" s="9">
        <f>A4/180*PI()</f>
        <v>0.6108652381980153</v>
      </c>
      <c r="C4" s="10">
        <v>35</v>
      </c>
      <c r="D4" s="9">
        <f>C4/180*PI()</f>
        <v>0.6108652381980153</v>
      </c>
      <c r="E4" s="8">
        <v>-32</v>
      </c>
      <c r="F4" s="8">
        <f t="shared" ref="F4:F35" si="0">E4/4</f>
        <v>-8</v>
      </c>
      <c r="G4" s="9">
        <f t="shared" ref="G4:G35" si="1">F4/180*PI()</f>
        <v>-0.13962634015954636</v>
      </c>
      <c r="H4" s="9">
        <f t="shared" ref="H4:H36" si="2">SQRT(0.75)*COS(G4)</f>
        <v>0.85759730408675472</v>
      </c>
      <c r="I4" s="9">
        <f t="shared" ref="I4:I36" si="3">SQRT(0.75)*SIN(G4)*SIN(D4)</f>
        <v>-6.9131700065407239E-2</v>
      </c>
      <c r="J4" s="9">
        <f t="shared" ref="J4:J36" si="4">SQRT(0.75)*SIN(G4)*COS(D4)</f>
        <v>-9.8730299651105066E-2</v>
      </c>
      <c r="K4" s="9">
        <f t="shared" ref="K4:K36" si="5">ATAN(TAN(G4)*SIN(D4))</f>
        <v>-8.0436982323615694E-2</v>
      </c>
      <c r="L4" s="9">
        <f t="shared" ref="L4:L36" si="6">SIN(K4)</f>
        <v>-8.0350271051116973E-2</v>
      </c>
      <c r="M4" s="12">
        <f t="shared" ref="M4:M36" si="7">COS(K4)</f>
        <v>0.99676668982365779</v>
      </c>
      <c r="N4" s="9">
        <f t="shared" ref="N4:N36" si="8">-0.5*L4</f>
        <v>4.0175135525558486E-2</v>
      </c>
      <c r="O4" s="9">
        <f t="shared" ref="O4:O36" si="9">0.5*M4</f>
        <v>0.4983833449118289</v>
      </c>
      <c r="P4" s="9">
        <v>0</v>
      </c>
      <c r="Q4" s="9">
        <f t="shared" ref="Q4:Q36" si="10">0.5*L4</f>
        <v>-4.0175135525558486E-2</v>
      </c>
      <c r="R4" s="9">
        <f t="shared" ref="R4:R36" si="11">-0.5*M4</f>
        <v>-0.4983833449118289</v>
      </c>
      <c r="S4" s="9">
        <v>0</v>
      </c>
      <c r="T4" s="9">
        <f t="shared" ref="T4:T35" si="12">Q4-N4</f>
        <v>-8.0350271051116973E-2</v>
      </c>
      <c r="U4" s="9">
        <f t="shared" ref="U4:U35" si="13">R4-O4</f>
        <v>-0.99676668982365779</v>
      </c>
      <c r="V4" s="9">
        <f t="shared" ref="V4:V35" si="14">S4-P4</f>
        <v>0</v>
      </c>
      <c r="W4" s="9">
        <f t="shared" ref="W4:W35" si="15">SQRT(T4*T4+U4*U4+V4*V4)</f>
        <v>1</v>
      </c>
      <c r="X4" s="9">
        <f t="shared" ref="X4:X35" si="16">H4-N4</f>
        <v>0.81742216856119621</v>
      </c>
      <c r="Y4" s="9">
        <f t="shared" ref="Y4:Y35" si="17">I4-O4</f>
        <v>-0.56751504497723615</v>
      </c>
      <c r="Z4" s="9">
        <f t="shared" ref="Z4:Z35" si="18">J4-P4</f>
        <v>-9.8730299651105066E-2</v>
      </c>
      <c r="AA4" s="9">
        <f t="shared" ref="AA4:AA35" si="19">SQRT(X4*X4+Y4*Y4+Z4*Z4)</f>
        <v>1</v>
      </c>
      <c r="AB4" s="9">
        <f t="shared" ref="AB4:AB35" si="20">H4-Q4</f>
        <v>0.89777243961231323</v>
      </c>
      <c r="AC4" s="9">
        <f t="shared" ref="AC4:AC35" si="21">I4-R4</f>
        <v>0.42925164484642164</v>
      </c>
      <c r="AD4" s="9">
        <f t="shared" ref="AD4:AD35" si="22">J4-S4</f>
        <v>-9.8730299651105066E-2</v>
      </c>
      <c r="AE4" s="9">
        <f t="shared" ref="AE4:AE35" si="23">SQRT(AB4*AB4+AC4*AC4+AD4*AD4)</f>
        <v>1</v>
      </c>
      <c r="AF4" s="9">
        <f t="shared" ref="AF4:AF35" si="24">U4*Z4-V4*Y4</f>
        <v>9.8411073968529827E-2</v>
      </c>
      <c r="AG4" s="9">
        <f t="shared" ref="AG4:AG35" si="25">V4*X4-T4*Z4</f>
        <v>-7.9330063379242921E-3</v>
      </c>
      <c r="AH4" s="9">
        <f t="shared" ref="AH4:AH35" si="26">T4*Y4-U4*X4</f>
        <v>0.86037917683472742</v>
      </c>
      <c r="AI4" s="9">
        <f t="shared" ref="AI4:AI35" si="27">SQRT(AF4*AF4+AG4*AG4+AH4*AH4)</f>
        <v>0.86602540378443882</v>
      </c>
      <c r="AJ4" s="9">
        <f>T4*COS(B4)+AF4/AI4*SIN(B4)</f>
        <v>-6.4054684760356251E-4</v>
      </c>
      <c r="AK4" s="9">
        <f>U4*COS(B4)+AG4/AI4*SIN(B4)</f>
        <v>-0.82175757330040433</v>
      </c>
      <c r="AL4" s="9">
        <f>V4*COS(B4)+AH4/AI4*SIN(B4)</f>
        <v>0.56983688931409704</v>
      </c>
      <c r="AM4" s="9">
        <f>SQRT(AJ4*AJ4+AK4*AK4+AL4*AL4)</f>
        <v>0.99999999999999989</v>
      </c>
      <c r="AN4" s="9">
        <v>0</v>
      </c>
      <c r="AO4" s="9">
        <f t="shared" ref="AO4:AO35" si="28">-COS(B4)</f>
        <v>-0.8191520442889918</v>
      </c>
      <c r="AP4" s="9">
        <f t="shared" ref="AP4:AP35" si="29">SIN(B4)</f>
        <v>0.57357643635104605</v>
      </c>
      <c r="AQ4" s="9">
        <f>(AJ4*AN4+AK4*AO4+AL4*AP4)/AM4</f>
        <v>0.99998940835313255</v>
      </c>
      <c r="AR4" s="9">
        <f t="shared" ref="AR4:AR38" si="30">SQRT(1-AQ4*AQ4)</f>
        <v>4.6025190441730769E-3</v>
      </c>
      <c r="AS4" s="9">
        <f t="shared" ref="AS4:AS38" si="31">ATAN2(AQ4,AR4)</f>
        <v>4.6025352936607264E-3</v>
      </c>
      <c r="AT4" s="17">
        <f>AS4*180/PI()*60</f>
        <v>15.822350843205873</v>
      </c>
      <c r="AU4" s="9">
        <f t="shared" ref="AU4:AU35" si="32">X4+AB4</f>
        <v>1.7151946081735094</v>
      </c>
      <c r="AV4" s="9">
        <f t="shared" ref="AV4:AV35" si="33">Y4+AC4</f>
        <v>-0.13826340013081451</v>
      </c>
      <c r="AW4" s="9">
        <f t="shared" ref="AW4:AW35" si="34">Z4+AD4</f>
        <v>-0.19746059930221013</v>
      </c>
      <c r="AX4" s="9">
        <f>SQRT(AU4*AU4+AV4*AV4+AW4*AW4)</f>
        <v>1.7320508075688774</v>
      </c>
      <c r="AY4" s="9">
        <f>AU4/AX4</f>
        <v>0.99026806874157025</v>
      </c>
      <c r="AZ4" s="9">
        <f>SQRT(1-AY4*AY4)</f>
        <v>0.1391731009600658</v>
      </c>
      <c r="BA4" s="9">
        <f>ATAN2(AY4,AZ4)</f>
        <v>0.13962634015954672</v>
      </c>
      <c r="BB4" s="9">
        <f>BA4*180/PI()</f>
        <v>8.0000000000000195</v>
      </c>
      <c r="BC4" s="9">
        <f t="shared" ref="BC4:BC35" si="35">(BB4+F4)*240</f>
        <v>4.6895820560166612E-12</v>
      </c>
    </row>
    <row r="5" spans="1:55">
      <c r="A5" s="10">
        <v>35</v>
      </c>
      <c r="B5" s="9">
        <f>A5/180*PI()</f>
        <v>0.6108652381980153</v>
      </c>
      <c r="C5" s="10">
        <f>C$4</f>
        <v>35</v>
      </c>
      <c r="D5" s="9">
        <f>C5/180*PI()</f>
        <v>0.6108652381980153</v>
      </c>
      <c r="E5" s="8">
        <v>-31</v>
      </c>
      <c r="F5" s="8">
        <f t="shared" si="0"/>
        <v>-7.75</v>
      </c>
      <c r="G5" s="9">
        <f t="shared" si="1"/>
        <v>-0.13526301702956053</v>
      </c>
      <c r="H5" s="9">
        <f t="shared" si="2"/>
        <v>0.85811503888070484</v>
      </c>
      <c r="I5" s="9">
        <f t="shared" si="3"/>
        <v>-6.6984740592215222E-2</v>
      </c>
      <c r="J5" s="9">
        <f t="shared" si="4"/>
        <v>-9.5664123758909786E-2</v>
      </c>
      <c r="K5" s="9">
        <f t="shared" si="5"/>
        <v>-7.7902352908890277E-2</v>
      </c>
      <c r="L5" s="9">
        <f t="shared" si="6"/>
        <v>-7.7823581485741353E-2</v>
      </c>
      <c r="M5" s="12">
        <f t="shared" si="7"/>
        <v>0.99696714598061464</v>
      </c>
      <c r="N5" s="9">
        <f t="shared" si="8"/>
        <v>3.8911790742870676E-2</v>
      </c>
      <c r="O5" s="9">
        <f t="shared" si="9"/>
        <v>0.49848357299030732</v>
      </c>
      <c r="P5" s="9">
        <v>0</v>
      </c>
      <c r="Q5" s="9">
        <f t="shared" si="10"/>
        <v>-3.8911790742870676E-2</v>
      </c>
      <c r="R5" s="9">
        <f t="shared" si="11"/>
        <v>-0.49848357299030732</v>
      </c>
      <c r="S5" s="9">
        <v>0</v>
      </c>
      <c r="T5" s="9">
        <f t="shared" si="12"/>
        <v>-7.7823581485741353E-2</v>
      </c>
      <c r="U5" s="9">
        <f t="shared" si="13"/>
        <v>-0.99696714598061464</v>
      </c>
      <c r="V5" s="9">
        <f t="shared" si="14"/>
        <v>0</v>
      </c>
      <c r="W5" s="9">
        <f t="shared" si="15"/>
        <v>1</v>
      </c>
      <c r="X5" s="9">
        <f t="shared" si="16"/>
        <v>0.81920324813783418</v>
      </c>
      <c r="Y5" s="9">
        <f t="shared" si="17"/>
        <v>-0.56546831358252259</v>
      </c>
      <c r="Z5" s="9">
        <f t="shared" si="18"/>
        <v>-9.5664123758909786E-2</v>
      </c>
      <c r="AA5" s="9">
        <f t="shared" si="19"/>
        <v>1</v>
      </c>
      <c r="AB5" s="9">
        <f t="shared" si="20"/>
        <v>0.89702682962357549</v>
      </c>
      <c r="AC5" s="9">
        <f t="shared" si="21"/>
        <v>0.43149883239809211</v>
      </c>
      <c r="AD5" s="9">
        <f t="shared" si="22"/>
        <v>-9.5664123758909786E-2</v>
      </c>
      <c r="AE5" s="9">
        <f t="shared" si="23"/>
        <v>1</v>
      </c>
      <c r="AF5" s="9">
        <f t="shared" si="24"/>
        <v>9.5373988436656593E-2</v>
      </c>
      <c r="AG5" s="9">
        <f t="shared" si="25"/>
        <v>-7.4449247306135613E-3</v>
      </c>
      <c r="AH5" s="9">
        <f t="shared" si="26"/>
        <v>0.86072549365371998</v>
      </c>
      <c r="AI5" s="9">
        <f t="shared" si="27"/>
        <v>0.8660254037844386</v>
      </c>
      <c r="AJ5" s="9">
        <f>T5*COS(B5)+AF5/AI5*SIN(B5)</f>
        <v>-5.8229306667686997E-4</v>
      </c>
      <c r="AK5" s="9">
        <f>U5*COS(B5)+AG5/AI5*SIN(B5)</f>
        <v>-0.82159851652021809</v>
      </c>
      <c r="AL5" s="9">
        <f>V5*COS(B5)+AH5/AI5*SIN(B5)</f>
        <v>0.57006625806704381</v>
      </c>
      <c r="AM5" s="9">
        <f t="shared" ref="AM5:AM35" si="36">SQRT(AJ5*AJ5+AK5*AK5+AL5*AL5)</f>
        <v>1</v>
      </c>
      <c r="AN5" s="9">
        <v>0</v>
      </c>
      <c r="AO5" s="9">
        <f t="shared" si="28"/>
        <v>-0.8191520442889918</v>
      </c>
      <c r="AP5" s="9">
        <f t="shared" si="29"/>
        <v>0.57357643635104605</v>
      </c>
      <c r="AQ5" s="9">
        <f t="shared" ref="AQ5:AQ36" si="37">(AJ5*AN5+AK5*AO5+AL5*AP5)/AM5</f>
        <v>0.99999067717841039</v>
      </c>
      <c r="AR5" s="9">
        <f t="shared" si="30"/>
        <v>4.3180500534599157E-3</v>
      </c>
      <c r="AS5" s="9">
        <f t="shared" si="31"/>
        <v>4.3180634723133772E-3</v>
      </c>
      <c r="AT5" s="17">
        <f t="shared" ref="AT5:AT68" si="38">AS5*180/PI()*60</f>
        <v>14.844408757989715</v>
      </c>
      <c r="AU5" s="9">
        <f t="shared" si="32"/>
        <v>1.7162300777614097</v>
      </c>
      <c r="AV5" s="9">
        <f t="shared" si="33"/>
        <v>-0.13396948118443047</v>
      </c>
      <c r="AW5" s="9">
        <f t="shared" si="34"/>
        <v>-0.19132824751781957</v>
      </c>
      <c r="AX5" s="9">
        <f>SQRT(AU5*AU5+AV5*AV5+AW5*AW5)</f>
        <v>1.7320508075688772</v>
      </c>
      <c r="AY5" s="9">
        <f>AU5/AX5</f>
        <v>0.99086589738688224</v>
      </c>
      <c r="AZ5" s="9">
        <f>SQRT(1-AY5*AY5)</f>
        <v>0.1348509302737233</v>
      </c>
      <c r="BA5" s="9">
        <f>ATAN2(AY5,AZ5)</f>
        <v>0.13526301702956084</v>
      </c>
      <c r="BB5" s="9">
        <f t="shared" ref="BB5:BB68" si="39">BA5*180/PI()</f>
        <v>7.7500000000000178</v>
      </c>
      <c r="BC5" s="9">
        <f t="shared" si="35"/>
        <v>4.2632564145606011E-12</v>
      </c>
    </row>
    <row r="6" spans="1:55">
      <c r="A6" s="8">
        <v>35</v>
      </c>
      <c r="B6" s="9">
        <f>A6/180*PI()</f>
        <v>0.6108652381980153</v>
      </c>
      <c r="C6" s="10">
        <f>C$4</f>
        <v>35</v>
      </c>
      <c r="D6" s="9">
        <f>C6/180*PI()</f>
        <v>0.6108652381980153</v>
      </c>
      <c r="E6" s="8">
        <v>-30</v>
      </c>
      <c r="F6" s="8">
        <f t="shared" si="0"/>
        <v>-7.5</v>
      </c>
      <c r="G6" s="9">
        <f t="shared" si="1"/>
        <v>-0.1308996938995747</v>
      </c>
      <c r="H6" s="9">
        <f t="shared" si="2"/>
        <v>0.85861643640126084</v>
      </c>
      <c r="I6" s="9">
        <f t="shared" si="3"/>
        <v>-6.4836505826118759E-2</v>
      </c>
      <c r="J6" s="9">
        <f t="shared" si="4"/>
        <v>-9.2596126559695E-2</v>
      </c>
      <c r="K6" s="9">
        <f t="shared" si="5"/>
        <v>-7.5369730370308127E-2</v>
      </c>
      <c r="L6" s="9">
        <f t="shared" si="6"/>
        <v>-7.5298393133864133E-2</v>
      </c>
      <c r="M6" s="12">
        <f t="shared" si="7"/>
        <v>0.99716104616629408</v>
      </c>
      <c r="N6" s="9">
        <f t="shared" si="8"/>
        <v>3.7649196566932067E-2</v>
      </c>
      <c r="O6" s="9">
        <f t="shared" si="9"/>
        <v>0.49858052308314704</v>
      </c>
      <c r="P6" s="9">
        <v>0</v>
      </c>
      <c r="Q6" s="9">
        <f t="shared" si="10"/>
        <v>-3.7649196566932067E-2</v>
      </c>
      <c r="R6" s="9">
        <f t="shared" si="11"/>
        <v>-0.49858052308314704</v>
      </c>
      <c r="S6" s="9">
        <v>0</v>
      </c>
      <c r="T6" s="9">
        <f t="shared" si="12"/>
        <v>-7.5298393133864133E-2</v>
      </c>
      <c r="U6" s="9">
        <f t="shared" si="13"/>
        <v>-0.99716104616629408</v>
      </c>
      <c r="V6" s="9">
        <f t="shared" si="14"/>
        <v>0</v>
      </c>
      <c r="W6" s="9">
        <f t="shared" si="15"/>
        <v>1</v>
      </c>
      <c r="X6" s="9">
        <f t="shared" si="16"/>
        <v>0.82096723983432873</v>
      </c>
      <c r="Y6" s="9">
        <f t="shared" si="17"/>
        <v>-0.56341702890926582</v>
      </c>
      <c r="Z6" s="9">
        <f t="shared" si="18"/>
        <v>-9.2596126559695E-2</v>
      </c>
      <c r="AA6" s="9">
        <f t="shared" si="19"/>
        <v>0.99999999999999989</v>
      </c>
      <c r="AB6" s="9">
        <f t="shared" si="20"/>
        <v>0.89626563296819295</v>
      </c>
      <c r="AC6" s="9">
        <f t="shared" si="21"/>
        <v>0.43374401725702827</v>
      </c>
      <c r="AD6" s="9">
        <f t="shared" si="22"/>
        <v>-9.2596126559695E-2</v>
      </c>
      <c r="AE6" s="9">
        <f t="shared" si="23"/>
        <v>1</v>
      </c>
      <c r="AF6" s="9">
        <f t="shared" si="24"/>
        <v>9.233325043121203E-2</v>
      </c>
      <c r="AG6" s="9">
        <f t="shared" si="25"/>
        <v>-6.9723395403649526E-3</v>
      </c>
      <c r="AH6" s="9">
        <f t="shared" si="26"/>
        <v>0.86106094868257765</v>
      </c>
      <c r="AI6" s="9">
        <f t="shared" si="27"/>
        <v>0.86602540378443849</v>
      </c>
      <c r="AJ6" s="9">
        <f t="shared" ref="AJ6:AJ68" si="40">T6*COS(B6)+AF6/AI6*SIN(B6)</f>
        <v>-5.2768807404737772E-4</v>
      </c>
      <c r="AK6" s="9">
        <f t="shared" ref="AK6:AK68" si="41">U6*COS(B6)+AG6/AI6*SIN(B6)</f>
        <v>-0.8214443528195533</v>
      </c>
      <c r="AL6" s="9">
        <f t="shared" ref="AL6:AL68" si="42">V6*COS(B6)+AH6/AI6*SIN(B6)</f>
        <v>0.57028843295841247</v>
      </c>
      <c r="AM6" s="9">
        <f t="shared" si="36"/>
        <v>1</v>
      </c>
      <c r="AN6" s="9">
        <v>0</v>
      </c>
      <c r="AO6" s="9">
        <f t="shared" si="28"/>
        <v>-0.8191520442889918</v>
      </c>
      <c r="AP6" s="9">
        <f t="shared" si="29"/>
        <v>0.57357643635104605</v>
      </c>
      <c r="AQ6" s="9">
        <f t="shared" si="37"/>
        <v>0.99999182795029351</v>
      </c>
      <c r="AR6" s="9">
        <f t="shared" si="30"/>
        <v>4.0427753623744535E-3</v>
      </c>
      <c r="AS6" s="9">
        <f t="shared" si="31"/>
        <v>4.0427863749975231E-3</v>
      </c>
      <c r="AT6" s="17">
        <f t="shared" si="38"/>
        <v>13.898075805621087</v>
      </c>
      <c r="AU6" s="9">
        <f t="shared" si="32"/>
        <v>1.7172328728025217</v>
      </c>
      <c r="AV6" s="9">
        <f t="shared" si="33"/>
        <v>-0.12967301165223755</v>
      </c>
      <c r="AW6" s="9">
        <f t="shared" si="34"/>
        <v>-0.18519225311939</v>
      </c>
      <c r="AX6" s="9">
        <f t="shared" ref="AX6:AX68" si="43">SQRT(AU6*AU6+AV6*AV6+AW6*AW6)</f>
        <v>1.732050807568877</v>
      </c>
      <c r="AY6" s="9">
        <f t="shared" ref="AY6:AY68" si="44">AU6/AX6</f>
        <v>0.99144486137381049</v>
      </c>
      <c r="AZ6" s="9">
        <f t="shared" ref="AZ6:AZ36" si="45">SQRT(1-AY6*AY6)</f>
        <v>0.13052619222005091</v>
      </c>
      <c r="BA6" s="9">
        <f t="shared" ref="BA6:BA68" si="46">ATAN2(AY6,AZ6)</f>
        <v>0.13089969389957401</v>
      </c>
      <c r="BB6" s="9">
        <f t="shared" si="39"/>
        <v>7.49999999999996</v>
      </c>
      <c r="BC6" s="9">
        <f t="shared" si="35"/>
        <v>-9.5923269327613525E-12</v>
      </c>
    </row>
    <row r="7" spans="1:55">
      <c r="A7" s="10">
        <v>35</v>
      </c>
      <c r="B7" s="9">
        <f>A7/180*PI()</f>
        <v>0.6108652381980153</v>
      </c>
      <c r="C7" s="10">
        <f t="shared" ref="C7:C68" si="47">C$4</f>
        <v>35</v>
      </c>
      <c r="D7" s="9">
        <f>C7/180*PI()</f>
        <v>0.6108652381980153</v>
      </c>
      <c r="E7" s="8">
        <v>-29</v>
      </c>
      <c r="F7" s="8">
        <f t="shared" si="0"/>
        <v>-7.25</v>
      </c>
      <c r="G7" s="9">
        <f t="shared" si="1"/>
        <v>-0.1265363707695889</v>
      </c>
      <c r="H7" s="9">
        <f t="shared" si="2"/>
        <v>0.85910148710253686</v>
      </c>
      <c r="I7" s="9">
        <f t="shared" si="3"/>
        <v>-6.2687036666411192E-2</v>
      </c>
      <c r="J7" s="9">
        <f t="shared" si="4"/>
        <v>-8.9526366463704987E-2</v>
      </c>
      <c r="K7" s="9">
        <f t="shared" si="5"/>
        <v>-7.2839048454257302E-2</v>
      </c>
      <c r="L7" s="9">
        <f t="shared" si="6"/>
        <v>-7.2774657281960933E-2</v>
      </c>
      <c r="M7" s="12">
        <f t="shared" si="7"/>
        <v>0.99734840916175982</v>
      </c>
      <c r="N7" s="9">
        <f t="shared" si="8"/>
        <v>3.6387328640980467E-2</v>
      </c>
      <c r="O7" s="9">
        <f t="shared" si="9"/>
        <v>0.49867420458087991</v>
      </c>
      <c r="P7" s="9">
        <v>0</v>
      </c>
      <c r="Q7" s="9">
        <f t="shared" si="10"/>
        <v>-3.6387328640980467E-2</v>
      </c>
      <c r="R7" s="9">
        <f t="shared" si="11"/>
        <v>-0.49867420458087991</v>
      </c>
      <c r="S7" s="9">
        <v>0</v>
      </c>
      <c r="T7" s="9">
        <f t="shared" si="12"/>
        <v>-7.2774657281960933E-2</v>
      </c>
      <c r="U7" s="9">
        <f t="shared" si="13"/>
        <v>-0.99734840916175982</v>
      </c>
      <c r="V7" s="9">
        <f t="shared" si="14"/>
        <v>0</v>
      </c>
      <c r="W7" s="9">
        <f t="shared" si="15"/>
        <v>1</v>
      </c>
      <c r="X7" s="9">
        <f t="shared" si="16"/>
        <v>0.82271415846155638</v>
      </c>
      <c r="Y7" s="9">
        <f t="shared" si="17"/>
        <v>-0.56136124124729114</v>
      </c>
      <c r="Z7" s="9">
        <f t="shared" si="18"/>
        <v>-8.9526366463704987E-2</v>
      </c>
      <c r="AA7" s="9">
        <f t="shared" si="19"/>
        <v>1</v>
      </c>
      <c r="AB7" s="9">
        <f t="shared" si="20"/>
        <v>0.89548881574351735</v>
      </c>
      <c r="AC7" s="9">
        <f t="shared" si="21"/>
        <v>0.43598716791446873</v>
      </c>
      <c r="AD7" s="9">
        <f t="shared" si="22"/>
        <v>-8.9526366463704987E-2</v>
      </c>
      <c r="AE7" s="9">
        <f t="shared" si="23"/>
        <v>1</v>
      </c>
      <c r="AF7" s="9">
        <f t="shared" si="24"/>
        <v>8.9288979170608893E-2</v>
      </c>
      <c r="AG7" s="9">
        <f t="shared" si="25"/>
        <v>-6.5152506370953715E-3</v>
      </c>
      <c r="AH7" s="9">
        <f t="shared" si="26"/>
        <v>0.86138552907963706</v>
      </c>
      <c r="AI7" s="9">
        <f t="shared" si="27"/>
        <v>0.86602540378443849</v>
      </c>
      <c r="AJ7" s="9">
        <f t="shared" si="40"/>
        <v>-4.7661300650193861E-4</v>
      </c>
      <c r="AK7" s="9">
        <f t="shared" si="41"/>
        <v>-0.82129509749680152</v>
      </c>
      <c r="AL7" s="9">
        <f t="shared" si="42"/>
        <v>0.57050340548305345</v>
      </c>
      <c r="AM7" s="9">
        <f t="shared" si="36"/>
        <v>1</v>
      </c>
      <c r="AN7" s="9">
        <v>0</v>
      </c>
      <c r="AO7" s="9">
        <f t="shared" si="28"/>
        <v>-0.8191520442889918</v>
      </c>
      <c r="AP7" s="9">
        <f t="shared" si="29"/>
        <v>0.57357643635104605</v>
      </c>
      <c r="AQ7" s="9">
        <f t="shared" si="37"/>
        <v>0.99999286832213752</v>
      </c>
      <c r="AR7" s="9">
        <f t="shared" si="30"/>
        <v>3.7766790787797651E-3</v>
      </c>
      <c r="AS7" s="9">
        <f t="shared" si="31"/>
        <v>3.7766880568249031E-3</v>
      </c>
      <c r="AT7" s="17">
        <f t="shared" si="38"/>
        <v>12.983297171611859</v>
      </c>
      <c r="AU7" s="9">
        <f t="shared" si="32"/>
        <v>1.7182029742050737</v>
      </c>
      <c r="AV7" s="9">
        <f t="shared" si="33"/>
        <v>-0.12537407333282241</v>
      </c>
      <c r="AW7" s="9">
        <f t="shared" si="34"/>
        <v>-0.17905273292740997</v>
      </c>
      <c r="AX7" s="9">
        <f t="shared" si="43"/>
        <v>1.732050807568877</v>
      </c>
      <c r="AY7" s="9">
        <f t="shared" si="44"/>
        <v>0.99200494967971509</v>
      </c>
      <c r="AZ7" s="9">
        <f t="shared" si="45"/>
        <v>0.12619896913582895</v>
      </c>
      <c r="BA7" s="9">
        <f t="shared" si="46"/>
        <v>0.12653637076958807</v>
      </c>
      <c r="BB7" s="9">
        <f t="shared" si="39"/>
        <v>7.2499999999999529</v>
      </c>
      <c r="BC7" s="9">
        <f t="shared" si="35"/>
        <v>-1.1297629498585593E-11</v>
      </c>
    </row>
    <row r="8" spans="1:55">
      <c r="A8" s="8">
        <v>35</v>
      </c>
      <c r="B8" s="9">
        <f t="shared" ref="B8:B68" si="48">A8/180*PI()</f>
        <v>0.6108652381980153</v>
      </c>
      <c r="C8" s="10">
        <f t="shared" si="47"/>
        <v>35</v>
      </c>
      <c r="D8" s="9">
        <f t="shared" ref="D8:D68" si="49">C8/180*PI()</f>
        <v>0.6108652381980153</v>
      </c>
      <c r="E8" s="8">
        <v>-28</v>
      </c>
      <c r="F8" s="8">
        <f t="shared" si="0"/>
        <v>-7</v>
      </c>
      <c r="G8" s="9">
        <f t="shared" si="1"/>
        <v>-0.12217304763960307</v>
      </c>
      <c r="H8" s="9">
        <f t="shared" si="2"/>
        <v>0.85957018174986655</v>
      </c>
      <c r="I8" s="9">
        <f t="shared" si="3"/>
        <v>-6.0536374035886895E-2</v>
      </c>
      <c r="J8" s="9">
        <f t="shared" si="4"/>
        <v>-8.6454901914746973E-2</v>
      </c>
      <c r="K8" s="9">
        <f t="shared" si="5"/>
        <v>-7.0310241056867034E-2</v>
      </c>
      <c r="L8" s="9">
        <f t="shared" si="6"/>
        <v>-7.0252325243183061E-2</v>
      </c>
      <c r="M8" s="12">
        <f t="shared" si="7"/>
        <v>0.99752925310385054</v>
      </c>
      <c r="N8" s="9">
        <f t="shared" si="8"/>
        <v>3.5126162621591531E-2</v>
      </c>
      <c r="O8" s="9">
        <f t="shared" si="9"/>
        <v>0.49876462655192527</v>
      </c>
      <c r="P8" s="9">
        <v>0</v>
      </c>
      <c r="Q8" s="9">
        <f t="shared" si="10"/>
        <v>-3.5126162621591531E-2</v>
      </c>
      <c r="R8" s="9">
        <f t="shared" si="11"/>
        <v>-0.49876462655192527</v>
      </c>
      <c r="S8" s="9">
        <v>0</v>
      </c>
      <c r="T8" s="9">
        <f t="shared" si="12"/>
        <v>-7.0252325243183061E-2</v>
      </c>
      <c r="U8" s="9">
        <f t="shared" si="13"/>
        <v>-0.99752925310385054</v>
      </c>
      <c r="V8" s="9">
        <f t="shared" si="14"/>
        <v>0</v>
      </c>
      <c r="W8" s="9">
        <f t="shared" si="15"/>
        <v>1</v>
      </c>
      <c r="X8" s="9">
        <f t="shared" si="16"/>
        <v>0.82444401912827503</v>
      </c>
      <c r="Y8" s="9">
        <f t="shared" si="17"/>
        <v>-0.55930100058781218</v>
      </c>
      <c r="Z8" s="9">
        <f t="shared" si="18"/>
        <v>-8.6454901914746973E-2</v>
      </c>
      <c r="AA8" s="9">
        <f t="shared" si="19"/>
        <v>1</v>
      </c>
      <c r="AB8" s="9">
        <f t="shared" si="20"/>
        <v>0.89469634437145806</v>
      </c>
      <c r="AC8" s="9">
        <f t="shared" si="21"/>
        <v>0.43822825251603836</v>
      </c>
      <c r="AD8" s="9">
        <f t="shared" si="22"/>
        <v>-8.6454901914746973E-2</v>
      </c>
      <c r="AE8" s="9">
        <f t="shared" si="23"/>
        <v>1</v>
      </c>
      <c r="AF8" s="9">
        <f t="shared" si="24"/>
        <v>8.624129373418421E-2</v>
      </c>
      <c r="AG8" s="9">
        <f t="shared" si="25"/>
        <v>-6.0736578881822947E-3</v>
      </c>
      <c r="AH8" s="9">
        <f t="shared" si="26"/>
        <v>0.86169922242909758</v>
      </c>
      <c r="AI8" s="9">
        <f t="shared" si="27"/>
        <v>0.8660254037844386</v>
      </c>
      <c r="AJ8" s="9">
        <f t="shared" si="40"/>
        <v>-4.2894911478989772E-4</v>
      </c>
      <c r="AK8" s="9">
        <f t="shared" si="41"/>
        <v>-0.82115076532095421</v>
      </c>
      <c r="AL8" s="9">
        <f t="shared" si="42"/>
        <v>0.57071116741786998</v>
      </c>
      <c r="AM8" s="9">
        <f t="shared" si="36"/>
        <v>0.99999999999999989</v>
      </c>
      <c r="AN8" s="9">
        <v>0</v>
      </c>
      <c r="AO8" s="9">
        <f t="shared" si="28"/>
        <v>-0.8191520442889918</v>
      </c>
      <c r="AP8" s="9">
        <f t="shared" si="29"/>
        <v>0.57357643635104605</v>
      </c>
      <c r="AQ8" s="9">
        <f t="shared" si="37"/>
        <v>0.99999380567541707</v>
      </c>
      <c r="AR8" s="9">
        <f t="shared" si="30"/>
        <v>3.5197458425604003E-3</v>
      </c>
      <c r="AS8" s="9">
        <f t="shared" si="31"/>
        <v>3.5197531100611399E-3</v>
      </c>
      <c r="AT8" s="17">
        <f t="shared" si="38"/>
        <v>12.100019888072932</v>
      </c>
      <c r="AU8" s="9">
        <f t="shared" si="32"/>
        <v>1.7191403634997331</v>
      </c>
      <c r="AV8" s="9">
        <f t="shared" si="33"/>
        <v>-0.12107274807177382</v>
      </c>
      <c r="AW8" s="9">
        <f t="shared" si="34"/>
        <v>-0.17290980382949395</v>
      </c>
      <c r="AX8" s="9">
        <f t="shared" si="43"/>
        <v>1.7320508075688772</v>
      </c>
      <c r="AY8" s="9">
        <f t="shared" si="44"/>
        <v>0.99254615164132209</v>
      </c>
      <c r="AZ8" s="9">
        <f t="shared" si="45"/>
        <v>0.1218693434051468</v>
      </c>
      <c r="BA8" s="9">
        <f t="shared" si="46"/>
        <v>0.12217304763960238</v>
      </c>
      <c r="BB8" s="9">
        <f t="shared" si="39"/>
        <v>6.99999999999996</v>
      </c>
      <c r="BC8" s="9">
        <f t="shared" si="35"/>
        <v>-9.5923269327613525E-12</v>
      </c>
    </row>
    <row r="9" spans="1:55">
      <c r="A9" s="10">
        <v>35</v>
      </c>
      <c r="B9" s="9">
        <f t="shared" si="48"/>
        <v>0.6108652381980153</v>
      </c>
      <c r="C9" s="10">
        <f t="shared" si="47"/>
        <v>35</v>
      </c>
      <c r="D9" s="9">
        <f t="shared" si="49"/>
        <v>0.6108652381980153</v>
      </c>
      <c r="E9" s="8">
        <v>-27</v>
      </c>
      <c r="F9" s="8">
        <f t="shared" si="0"/>
        <v>-6.75</v>
      </c>
      <c r="G9" s="9">
        <f t="shared" si="1"/>
        <v>-0.11780972450961724</v>
      </c>
      <c r="H9" s="9">
        <f t="shared" si="2"/>
        <v>0.86002251141997943</v>
      </c>
      <c r="I9" s="9">
        <f t="shared" si="3"/>
        <v>-5.8384558880062269E-2</v>
      </c>
      <c r="J9" s="9">
        <f t="shared" si="4"/>
        <v>-8.3381791389078558E-2</v>
      </c>
      <c r="K9" s="9">
        <f t="shared" si="5"/>
        <v>-6.7783242218907705E-2</v>
      </c>
      <c r="L9" s="9">
        <f t="shared" si="6"/>
        <v>-6.7731348356736207E-2</v>
      </c>
      <c r="M9" s="12">
        <f t="shared" si="7"/>
        <v>0.99770359548804799</v>
      </c>
      <c r="N9" s="9">
        <f t="shared" si="8"/>
        <v>3.3865674178368103E-2</v>
      </c>
      <c r="O9" s="9">
        <f t="shared" si="9"/>
        <v>0.49885179774402399</v>
      </c>
      <c r="P9" s="9">
        <v>0</v>
      </c>
      <c r="Q9" s="9">
        <f t="shared" si="10"/>
        <v>-3.3865674178368103E-2</v>
      </c>
      <c r="R9" s="9">
        <f t="shared" si="11"/>
        <v>-0.49885179774402399</v>
      </c>
      <c r="S9" s="9">
        <v>0</v>
      </c>
      <c r="T9" s="9">
        <f t="shared" si="12"/>
        <v>-6.7731348356736207E-2</v>
      </c>
      <c r="U9" s="9">
        <f t="shared" si="13"/>
        <v>-0.99770359548804799</v>
      </c>
      <c r="V9" s="9">
        <f t="shared" si="14"/>
        <v>0</v>
      </c>
      <c r="W9" s="9">
        <f t="shared" si="15"/>
        <v>1</v>
      </c>
      <c r="X9" s="9">
        <f t="shared" si="16"/>
        <v>0.82615683724161137</v>
      </c>
      <c r="Y9" s="9">
        <f t="shared" si="17"/>
        <v>-0.55723635662408622</v>
      </c>
      <c r="Z9" s="9">
        <f t="shared" si="18"/>
        <v>-8.3381791389078558E-2</v>
      </c>
      <c r="AA9" s="9">
        <f t="shared" si="19"/>
        <v>1</v>
      </c>
      <c r="AB9" s="9">
        <f t="shared" si="20"/>
        <v>0.89388818559834748</v>
      </c>
      <c r="AC9" s="9">
        <f t="shared" si="21"/>
        <v>0.44046723886396172</v>
      </c>
      <c r="AD9" s="9">
        <f t="shared" si="22"/>
        <v>-8.3381791389078558E-2</v>
      </c>
      <c r="AE9" s="9">
        <f t="shared" si="23"/>
        <v>1</v>
      </c>
      <c r="AF9" s="9">
        <f t="shared" si="24"/>
        <v>8.3190313067118035E-2</v>
      </c>
      <c r="AG9" s="9">
        <f t="shared" si="25"/>
        <v>-5.6475611591823875E-3</v>
      </c>
      <c r="AH9" s="9">
        <f t="shared" si="26"/>
        <v>0.86200201674053423</v>
      </c>
      <c r="AI9" s="9">
        <f t="shared" si="27"/>
        <v>0.86602540378443871</v>
      </c>
      <c r="AJ9" s="9">
        <f t="shared" si="40"/>
        <v>-3.8457775985649423E-4</v>
      </c>
      <c r="AK9" s="9">
        <f t="shared" si="41"/>
        <v>-0.82101137053442785</v>
      </c>
      <c r="AL9" s="9">
        <f t="shared" si="42"/>
        <v>0.5709117108214955</v>
      </c>
      <c r="AM9" s="9">
        <f t="shared" si="36"/>
        <v>1</v>
      </c>
      <c r="AN9" s="9">
        <v>0</v>
      </c>
      <c r="AO9" s="9">
        <f t="shared" si="28"/>
        <v>-0.8191520442889918</v>
      </c>
      <c r="AP9" s="9">
        <f t="shared" si="29"/>
        <v>0.57357643635104605</v>
      </c>
      <c r="AQ9" s="9">
        <f t="shared" si="37"/>
        <v>0.99999464712185582</v>
      </c>
      <c r="AR9" s="9">
        <f t="shared" si="30"/>
        <v>3.2719608241944241E-3</v>
      </c>
      <c r="AS9" s="9">
        <f t="shared" si="31"/>
        <v>3.2719666623427859E-3</v>
      </c>
      <c r="AT9" s="17">
        <f t="shared" si="38"/>
        <v>11.248192827584887</v>
      </c>
      <c r="AU9" s="9">
        <f t="shared" si="32"/>
        <v>1.7200450228399589</v>
      </c>
      <c r="AV9" s="9">
        <f t="shared" si="33"/>
        <v>-0.1167691177601245</v>
      </c>
      <c r="AW9" s="9">
        <f t="shared" si="34"/>
        <v>-0.16676358277815712</v>
      </c>
      <c r="AX9" s="9">
        <f t="shared" si="43"/>
        <v>1.7320508075688772</v>
      </c>
      <c r="AY9" s="9">
        <f t="shared" si="44"/>
        <v>0.99306845695492629</v>
      </c>
      <c r="AZ9" s="9">
        <f t="shared" si="45"/>
        <v>0.11753739745783774</v>
      </c>
      <c r="BA9" s="9">
        <f t="shared" si="46"/>
        <v>0.11780972450961735</v>
      </c>
      <c r="BB9" s="9">
        <f t="shared" si="39"/>
        <v>6.7500000000000062</v>
      </c>
      <c r="BC9" s="9">
        <f t="shared" si="35"/>
        <v>1.4921397450962104E-12</v>
      </c>
    </row>
    <row r="10" spans="1:55">
      <c r="A10" s="8">
        <v>35</v>
      </c>
      <c r="B10" s="9">
        <f t="shared" si="48"/>
        <v>0.6108652381980153</v>
      </c>
      <c r="C10" s="10">
        <f t="shared" si="47"/>
        <v>35</v>
      </c>
      <c r="D10" s="9">
        <f t="shared" si="49"/>
        <v>0.6108652381980153</v>
      </c>
      <c r="E10" s="8">
        <v>-26</v>
      </c>
      <c r="F10" s="8">
        <f t="shared" si="0"/>
        <v>-6.5</v>
      </c>
      <c r="G10" s="9">
        <f t="shared" si="1"/>
        <v>-0.11344640137963141</v>
      </c>
      <c r="H10" s="9">
        <f t="shared" si="2"/>
        <v>0.86045846750117061</v>
      </c>
      <c r="I10" s="9">
        <f t="shared" si="3"/>
        <v>-5.6231632166396088E-2</v>
      </c>
      <c r="J10" s="9">
        <f t="shared" si="4"/>
        <v>-8.0307093394294357E-2</v>
      </c>
      <c r="K10" s="9">
        <f t="shared" si="5"/>
        <v>-6.5257986120701522E-2</v>
      </c>
      <c r="L10" s="9">
        <f t="shared" si="6"/>
        <v>-6.521167798723089E-2</v>
      </c>
      <c r="M10" s="12">
        <f t="shared" si="7"/>
        <v>0.99787145317124371</v>
      </c>
      <c r="N10" s="9">
        <f t="shared" si="8"/>
        <v>3.2605838993615445E-2</v>
      </c>
      <c r="O10" s="9">
        <f t="shared" si="9"/>
        <v>0.49893572658562185</v>
      </c>
      <c r="P10" s="9">
        <v>0</v>
      </c>
      <c r="Q10" s="9">
        <f t="shared" si="10"/>
        <v>-3.2605838993615445E-2</v>
      </c>
      <c r="R10" s="9">
        <f t="shared" si="11"/>
        <v>-0.49893572658562185</v>
      </c>
      <c r="S10" s="9">
        <v>0</v>
      </c>
      <c r="T10" s="9">
        <f t="shared" si="12"/>
        <v>-6.521167798723089E-2</v>
      </c>
      <c r="U10" s="9">
        <f t="shared" si="13"/>
        <v>-0.99787145317124371</v>
      </c>
      <c r="V10" s="9">
        <f t="shared" si="14"/>
        <v>0</v>
      </c>
      <c r="W10" s="9">
        <f t="shared" si="15"/>
        <v>1</v>
      </c>
      <c r="X10" s="9">
        <f t="shared" si="16"/>
        <v>0.82785262850755514</v>
      </c>
      <c r="Y10" s="9">
        <f t="shared" si="17"/>
        <v>-0.55516735875201795</v>
      </c>
      <c r="Z10" s="9">
        <f t="shared" si="18"/>
        <v>-8.0307093394294357E-2</v>
      </c>
      <c r="AA10" s="9">
        <f t="shared" si="19"/>
        <v>1</v>
      </c>
      <c r="AB10" s="9">
        <f t="shared" si="20"/>
        <v>0.89306430649478608</v>
      </c>
      <c r="AC10" s="9">
        <f t="shared" si="21"/>
        <v>0.44270409441922576</v>
      </c>
      <c r="AD10" s="9">
        <f t="shared" si="22"/>
        <v>-8.0307093394294357E-2</v>
      </c>
      <c r="AE10" s="9">
        <f t="shared" si="23"/>
        <v>1</v>
      </c>
      <c r="AF10" s="9">
        <f t="shared" si="24"/>
        <v>8.0136155985323296E-2</v>
      </c>
      <c r="AG10" s="9">
        <f t="shared" si="25"/>
        <v>-5.2369603145192003E-3</v>
      </c>
      <c r="AH10" s="9">
        <f t="shared" si="26"/>
        <v>0.86229390044842591</v>
      </c>
      <c r="AI10" s="9">
        <f t="shared" si="27"/>
        <v>0.86602540378443849</v>
      </c>
      <c r="AJ10" s="9">
        <f t="shared" si="40"/>
        <v>-3.4338040907216927E-4</v>
      </c>
      <c r="AK10" s="9">
        <f t="shared" si="41"/>
        <v>-0.82087692685578628</v>
      </c>
      <c r="AL10" s="9">
        <f t="shared" si="42"/>
        <v>0.57110502803398144</v>
      </c>
      <c r="AM10" s="9">
        <f t="shared" si="36"/>
        <v>1</v>
      </c>
      <c r="AN10" s="9">
        <v>0</v>
      </c>
      <c r="AO10" s="9">
        <f t="shared" si="28"/>
        <v>-0.8191520442889918</v>
      </c>
      <c r="AP10" s="9">
        <f t="shared" si="29"/>
        <v>0.57357643635104605</v>
      </c>
      <c r="AQ10" s="9">
        <f t="shared" si="37"/>
        <v>0.99999539950547778</v>
      </c>
      <c r="AR10" s="9">
        <f t="shared" si="30"/>
        <v>3.03330972370608E-3</v>
      </c>
      <c r="AS10" s="9">
        <f t="shared" si="31"/>
        <v>3.0333143752895625E-3</v>
      </c>
      <c r="AT10" s="17">
        <f t="shared" si="38"/>
        <v>10.427766698427229</v>
      </c>
      <c r="AU10" s="9">
        <f t="shared" si="32"/>
        <v>1.7209169350023412</v>
      </c>
      <c r="AV10" s="9">
        <f t="shared" si="33"/>
        <v>-0.11246326433279219</v>
      </c>
      <c r="AW10" s="9">
        <f t="shared" si="34"/>
        <v>-0.16061418678858871</v>
      </c>
      <c r="AX10" s="9">
        <f t="shared" si="43"/>
        <v>1.732050807568877</v>
      </c>
      <c r="AY10" s="9">
        <f t="shared" si="44"/>
        <v>0.99357185567658757</v>
      </c>
      <c r="AZ10" s="9">
        <f t="shared" si="45"/>
        <v>0.11320321376790594</v>
      </c>
      <c r="BA10" s="9">
        <f t="shared" si="46"/>
        <v>0.11344640137963065</v>
      </c>
      <c r="BB10" s="9">
        <f t="shared" si="39"/>
        <v>6.4999999999999565</v>
      </c>
      <c r="BC10" s="9">
        <f t="shared" si="35"/>
        <v>-1.0444978215673473E-11</v>
      </c>
    </row>
    <row r="11" spans="1:55">
      <c r="A11" s="10">
        <v>35</v>
      </c>
      <c r="B11" s="9">
        <f t="shared" si="48"/>
        <v>0.6108652381980153</v>
      </c>
      <c r="C11" s="10">
        <f t="shared" si="47"/>
        <v>35</v>
      </c>
      <c r="D11" s="9">
        <f t="shared" si="49"/>
        <v>0.6108652381980153</v>
      </c>
      <c r="E11" s="8">
        <v>-25</v>
      </c>
      <c r="F11" s="8">
        <f t="shared" si="0"/>
        <v>-6.25</v>
      </c>
      <c r="G11" s="9">
        <f t="shared" si="1"/>
        <v>-0.1090830782496456</v>
      </c>
      <c r="H11" s="9">
        <f t="shared" si="2"/>
        <v>0.86087804169346482</v>
      </c>
      <c r="I11" s="9">
        <f t="shared" si="3"/>
        <v>-5.4077634883509612E-2</v>
      </c>
      <c r="J11" s="9">
        <f t="shared" si="4"/>
        <v>-7.7230866468212103E-2</v>
      </c>
      <c r="K11" s="9">
        <f t="shared" si="5"/>
        <v>-6.2734407077043725E-2</v>
      </c>
      <c r="L11" s="9">
        <f t="shared" si="6"/>
        <v>-6.2693265524005726E-2</v>
      </c>
      <c r="M11" s="12">
        <f t="shared" si="7"/>
        <v>0.99803284237440626</v>
      </c>
      <c r="N11" s="9">
        <f t="shared" si="8"/>
        <v>3.1346632762002863E-2</v>
      </c>
      <c r="O11" s="9">
        <f t="shared" si="9"/>
        <v>0.49901642118720313</v>
      </c>
      <c r="P11" s="9">
        <v>0</v>
      </c>
      <c r="Q11" s="9">
        <f t="shared" si="10"/>
        <v>-3.1346632762002863E-2</v>
      </c>
      <c r="R11" s="9">
        <f t="shared" si="11"/>
        <v>-0.49901642118720313</v>
      </c>
      <c r="S11" s="9">
        <v>0</v>
      </c>
      <c r="T11" s="9">
        <f t="shared" si="12"/>
        <v>-6.2693265524005726E-2</v>
      </c>
      <c r="U11" s="9">
        <f t="shared" si="13"/>
        <v>-0.99803284237440626</v>
      </c>
      <c r="V11" s="9">
        <f t="shared" si="14"/>
        <v>0</v>
      </c>
      <c r="W11" s="9">
        <f t="shared" si="15"/>
        <v>1</v>
      </c>
      <c r="X11" s="9">
        <f t="shared" si="16"/>
        <v>0.82953140893146193</v>
      </c>
      <c r="Y11" s="9">
        <f t="shared" si="17"/>
        <v>-0.55309405607071271</v>
      </c>
      <c r="Z11" s="9">
        <f t="shared" si="18"/>
        <v>-7.7230866468212103E-2</v>
      </c>
      <c r="AA11" s="9">
        <f t="shared" si="19"/>
        <v>0.99999999999999989</v>
      </c>
      <c r="AB11" s="9">
        <f t="shared" si="20"/>
        <v>0.89222467445546771</v>
      </c>
      <c r="AC11" s="9">
        <f t="shared" si="21"/>
        <v>0.44493878630369355</v>
      </c>
      <c r="AD11" s="9">
        <f t="shared" si="22"/>
        <v>-7.7230866468212103E-2</v>
      </c>
      <c r="AE11" s="9">
        <f t="shared" si="23"/>
        <v>1</v>
      </c>
      <c r="AF11" s="9">
        <f t="shared" si="24"/>
        <v>7.7078941180307947E-2</v>
      </c>
      <c r="AG11" s="9">
        <f t="shared" si="25"/>
        <v>-4.8418552181406513E-3</v>
      </c>
      <c r="AH11" s="9">
        <f t="shared" si="26"/>
        <v>0.86257486241170345</v>
      </c>
      <c r="AI11" s="9">
        <f t="shared" si="27"/>
        <v>0.8660254037844386</v>
      </c>
      <c r="AJ11" s="9">
        <f t="shared" si="40"/>
        <v>-3.0523863245800198E-4</v>
      </c>
      <c r="AK11" s="9">
        <f t="shared" si="41"/>
        <v>-0.82074744748236039</v>
      </c>
      <c r="AL11" s="9">
        <f t="shared" si="42"/>
        <v>0.5712911116764966</v>
      </c>
      <c r="AM11" s="9">
        <f t="shared" si="36"/>
        <v>1</v>
      </c>
      <c r="AN11" s="9">
        <v>0</v>
      </c>
      <c r="AO11" s="9">
        <f t="shared" si="28"/>
        <v>-0.8191520442889918</v>
      </c>
      <c r="AP11" s="9">
        <f t="shared" si="29"/>
        <v>0.57357643635104605</v>
      </c>
      <c r="AQ11" s="9">
        <f t="shared" si="37"/>
        <v>0.99999606940457975</v>
      </c>
      <c r="AR11" s="9">
        <f t="shared" si="30"/>
        <v>2.8037787699776557E-3</v>
      </c>
      <c r="AS11" s="9">
        <f t="shared" si="31"/>
        <v>2.8037824434900957E-3</v>
      </c>
      <c r="AT11" s="17">
        <f t="shared" si="38"/>
        <v>9.6386940410915827</v>
      </c>
      <c r="AU11" s="9">
        <f t="shared" si="32"/>
        <v>1.7217560833869296</v>
      </c>
      <c r="AV11" s="9">
        <f t="shared" si="33"/>
        <v>-0.10815526976701917</v>
      </c>
      <c r="AW11" s="9">
        <f t="shared" si="34"/>
        <v>-0.15446173293642421</v>
      </c>
      <c r="AX11" s="9">
        <f t="shared" si="43"/>
        <v>1.7320508075688772</v>
      </c>
      <c r="AY11" s="9">
        <f t="shared" si="44"/>
        <v>0.99405633822231965</v>
      </c>
      <c r="AZ11" s="9">
        <f t="shared" si="45"/>
        <v>0.10886687485196407</v>
      </c>
      <c r="BA11" s="9">
        <f t="shared" si="46"/>
        <v>0.1090830782496451</v>
      </c>
      <c r="BB11" s="9">
        <f t="shared" si="39"/>
        <v>6.2499999999999716</v>
      </c>
      <c r="BC11" s="9">
        <f t="shared" si="35"/>
        <v>-6.8212102632969618E-12</v>
      </c>
    </row>
    <row r="12" spans="1:55">
      <c r="A12" s="8">
        <v>35</v>
      </c>
      <c r="B12" s="9">
        <f t="shared" si="48"/>
        <v>0.6108652381980153</v>
      </c>
      <c r="C12" s="10">
        <f t="shared" si="47"/>
        <v>35</v>
      </c>
      <c r="D12" s="9">
        <f t="shared" si="49"/>
        <v>0.6108652381980153</v>
      </c>
      <c r="E12" s="8">
        <v>-24</v>
      </c>
      <c r="F12" s="8">
        <f t="shared" si="0"/>
        <v>-6</v>
      </c>
      <c r="G12" s="9">
        <f t="shared" si="1"/>
        <v>-0.10471975511965977</v>
      </c>
      <c r="H12" s="9">
        <f t="shared" si="2"/>
        <v>0.8612812260087741</v>
      </c>
      <c r="I12" s="9">
        <f t="shared" si="3"/>
        <v>-5.1922608040406187E-2</v>
      </c>
      <c r="J12" s="9">
        <f t="shared" si="4"/>
        <v>-7.4153169177758188E-2</v>
      </c>
      <c r="K12" s="9">
        <f t="shared" si="5"/>
        <v>-6.0212439532133767E-2</v>
      </c>
      <c r="L12" s="9">
        <f t="shared" si="6"/>
        <v>-6.0176062380424632E-2</v>
      </c>
      <c r="M12" s="12">
        <f t="shared" si="7"/>
        <v>0.99818777868514663</v>
      </c>
      <c r="N12" s="9">
        <f t="shared" si="8"/>
        <v>3.0088031190212316E-2</v>
      </c>
      <c r="O12" s="9">
        <f t="shared" si="9"/>
        <v>0.49909388934257332</v>
      </c>
      <c r="P12" s="9">
        <v>0</v>
      </c>
      <c r="Q12" s="9">
        <f t="shared" si="10"/>
        <v>-3.0088031190212316E-2</v>
      </c>
      <c r="R12" s="9">
        <f t="shared" si="11"/>
        <v>-0.49909388934257332</v>
      </c>
      <c r="S12" s="9">
        <v>0</v>
      </c>
      <c r="T12" s="9">
        <f t="shared" si="12"/>
        <v>-6.0176062380424632E-2</v>
      </c>
      <c r="U12" s="9">
        <f t="shared" si="13"/>
        <v>-0.99818777868514663</v>
      </c>
      <c r="V12" s="9">
        <f t="shared" si="14"/>
        <v>0</v>
      </c>
      <c r="W12" s="9">
        <f t="shared" si="15"/>
        <v>1</v>
      </c>
      <c r="X12" s="9">
        <f t="shared" si="16"/>
        <v>0.8311931948185618</v>
      </c>
      <c r="Y12" s="9">
        <f t="shared" si="17"/>
        <v>-0.55101649738297953</v>
      </c>
      <c r="Z12" s="9">
        <f t="shared" si="18"/>
        <v>-7.4153169177758188E-2</v>
      </c>
      <c r="AA12" s="9">
        <f t="shared" si="19"/>
        <v>0.99999999999999989</v>
      </c>
      <c r="AB12" s="9">
        <f t="shared" si="20"/>
        <v>0.89136925719898641</v>
      </c>
      <c r="AC12" s="9">
        <f t="shared" si="21"/>
        <v>0.4471712813021671</v>
      </c>
      <c r="AD12" s="9">
        <f t="shared" si="22"/>
        <v>-7.4153169177758188E-2</v>
      </c>
      <c r="AE12" s="9">
        <f t="shared" si="23"/>
        <v>1</v>
      </c>
      <c r="AF12" s="9">
        <f t="shared" si="24"/>
        <v>7.4018787224010327E-2</v>
      </c>
      <c r="AG12" s="9">
        <f t="shared" si="25"/>
        <v>-4.4622457341469577E-3</v>
      </c>
      <c r="AH12" s="9">
        <f t="shared" si="26"/>
        <v>0.86284489191331182</v>
      </c>
      <c r="AI12" s="9">
        <f t="shared" si="27"/>
        <v>0.8660254037844386</v>
      </c>
      <c r="AJ12" s="9">
        <f t="shared" si="40"/>
        <v>-2.7003409890742625E-4</v>
      </c>
      <c r="AK12" s="9">
        <f t="shared" si="41"/>
        <v>-0.8206229450927659</v>
      </c>
      <c r="AL12" s="9">
        <f t="shared" si="42"/>
        <v>0.571469954651039</v>
      </c>
      <c r="AM12" s="9">
        <f t="shared" si="36"/>
        <v>0.99999999999999989</v>
      </c>
      <c r="AN12" s="9">
        <v>0</v>
      </c>
      <c r="AO12" s="9">
        <f t="shared" si="28"/>
        <v>-0.8191520442889918</v>
      </c>
      <c r="AP12" s="9">
        <f t="shared" si="29"/>
        <v>0.57357643635104605</v>
      </c>
      <c r="AQ12" s="9">
        <f t="shared" si="37"/>
        <v>0.99999666313362923</v>
      </c>
      <c r="AR12" s="9">
        <f t="shared" si="30"/>
        <v>2.5833547195261322E-3</v>
      </c>
      <c r="AS12" s="9">
        <f t="shared" si="31"/>
        <v>2.5833575929664634E-3</v>
      </c>
      <c r="AT12" s="17">
        <f t="shared" si="38"/>
        <v>8.8809292230032124</v>
      </c>
      <c r="AU12" s="9">
        <f t="shared" si="32"/>
        <v>1.7225624520175482</v>
      </c>
      <c r="AV12" s="9">
        <f t="shared" si="33"/>
        <v>-0.10384521608081243</v>
      </c>
      <c r="AW12" s="9">
        <f t="shared" si="34"/>
        <v>-0.14830633835551638</v>
      </c>
      <c r="AX12" s="9">
        <f t="shared" si="43"/>
        <v>1.7320508075688772</v>
      </c>
      <c r="AY12" s="9">
        <f t="shared" si="44"/>
        <v>0.99452189536827329</v>
      </c>
      <c r="AZ12" s="9">
        <f t="shared" si="45"/>
        <v>0.10452846326765389</v>
      </c>
      <c r="BA12" s="9">
        <f t="shared" si="46"/>
        <v>0.1047197551196602</v>
      </c>
      <c r="BB12" s="9">
        <f t="shared" si="39"/>
        <v>6.0000000000000249</v>
      </c>
      <c r="BC12" s="9">
        <f t="shared" si="35"/>
        <v>5.9685589803848416E-12</v>
      </c>
    </row>
    <row r="13" spans="1:55">
      <c r="A13" s="10">
        <v>35</v>
      </c>
      <c r="B13" s="9">
        <f t="shared" si="48"/>
        <v>0.6108652381980153</v>
      </c>
      <c r="C13" s="10">
        <f t="shared" si="47"/>
        <v>35</v>
      </c>
      <c r="D13" s="9">
        <f t="shared" si="49"/>
        <v>0.6108652381980153</v>
      </c>
      <c r="E13" s="8">
        <v>-23</v>
      </c>
      <c r="F13" s="8">
        <f t="shared" si="0"/>
        <v>-5.75</v>
      </c>
      <c r="G13" s="9">
        <f t="shared" si="1"/>
        <v>-0.10035643198967394</v>
      </c>
      <c r="H13" s="9">
        <f t="shared" si="2"/>
        <v>0.86166801277105032</v>
      </c>
      <c r="I13" s="9">
        <f t="shared" si="3"/>
        <v>-4.9766592665690508E-2</v>
      </c>
      <c r="J13" s="9">
        <f t="shared" si="4"/>
        <v>-7.1074060117852639E-2</v>
      </c>
      <c r="K13" s="9">
        <f t="shared" si="5"/>
        <v>-5.769201805451659E-2</v>
      </c>
      <c r="L13" s="9">
        <f t="shared" si="6"/>
        <v>-5.7660019993149486E-2</v>
      </c>
      <c r="M13" s="12">
        <f t="shared" si="7"/>
        <v>0.99833627706018457</v>
      </c>
      <c r="N13" s="9">
        <f t="shared" si="8"/>
        <v>2.8830009996574743E-2</v>
      </c>
      <c r="O13" s="9">
        <f t="shared" si="9"/>
        <v>0.49916813853009229</v>
      </c>
      <c r="P13" s="9">
        <v>0</v>
      </c>
      <c r="Q13" s="9">
        <f t="shared" si="10"/>
        <v>-2.8830009996574743E-2</v>
      </c>
      <c r="R13" s="9">
        <f t="shared" si="11"/>
        <v>-0.49916813853009229</v>
      </c>
      <c r="S13" s="9">
        <v>0</v>
      </c>
      <c r="T13" s="9">
        <f t="shared" si="12"/>
        <v>-5.7660019993149486E-2</v>
      </c>
      <c r="U13" s="9">
        <f t="shared" si="13"/>
        <v>-0.99833627706018457</v>
      </c>
      <c r="V13" s="9">
        <f t="shared" si="14"/>
        <v>0</v>
      </c>
      <c r="W13" s="9">
        <f t="shared" si="15"/>
        <v>1</v>
      </c>
      <c r="X13" s="9">
        <f t="shared" si="16"/>
        <v>0.83283800277447562</v>
      </c>
      <c r="Y13" s="9">
        <f t="shared" si="17"/>
        <v>-0.54893473119578284</v>
      </c>
      <c r="Z13" s="9">
        <f t="shared" si="18"/>
        <v>-7.1074060117852639E-2</v>
      </c>
      <c r="AA13" s="9">
        <f t="shared" si="19"/>
        <v>1</v>
      </c>
      <c r="AB13" s="9">
        <f t="shared" si="20"/>
        <v>0.89049802276762502</v>
      </c>
      <c r="AC13" s="9">
        <f t="shared" si="21"/>
        <v>0.44940154586440179</v>
      </c>
      <c r="AD13" s="9">
        <f t="shared" si="22"/>
        <v>-7.1074060117852639E-2</v>
      </c>
      <c r="AE13" s="9">
        <f t="shared" si="23"/>
        <v>1</v>
      </c>
      <c r="AF13" s="9">
        <f t="shared" si="24"/>
        <v>7.0955812573608751E-2</v>
      </c>
      <c r="AG13" s="9">
        <f t="shared" si="25"/>
        <v>-4.0981317273896915E-3</v>
      </c>
      <c r="AH13" s="9">
        <f t="shared" si="26"/>
        <v>0.8631039786597926</v>
      </c>
      <c r="AI13" s="9">
        <f t="shared" si="27"/>
        <v>0.8660254037844386</v>
      </c>
      <c r="AJ13" s="9">
        <f t="shared" si="40"/>
        <v>-2.3764857240511639E-4</v>
      </c>
      <c r="AK13" s="9">
        <f t="shared" si="41"/>
        <v>-0.82050343184932051</v>
      </c>
      <c r="AL13" s="9">
        <f t="shared" si="42"/>
        <v>0.57164155014015849</v>
      </c>
      <c r="AM13" s="9">
        <f t="shared" si="36"/>
        <v>0.99999999999999989</v>
      </c>
      <c r="AN13" s="9">
        <v>0</v>
      </c>
      <c r="AO13" s="9">
        <f t="shared" si="28"/>
        <v>-0.8191520442889918</v>
      </c>
      <c r="AP13" s="9">
        <f t="shared" si="29"/>
        <v>0.57357643635104605</v>
      </c>
      <c r="AQ13" s="9">
        <f t="shared" si="37"/>
        <v>0.99999718674508442</v>
      </c>
      <c r="AR13" s="9">
        <f t="shared" si="30"/>
        <v>2.3720248558375635E-3</v>
      </c>
      <c r="AS13" s="9">
        <f t="shared" si="31"/>
        <v>2.3720270802102621E-3</v>
      </c>
      <c r="AT13" s="17">
        <f t="shared" si="38"/>
        <v>8.154428435207258</v>
      </c>
      <c r="AU13" s="9">
        <f t="shared" si="32"/>
        <v>1.7233360255421006</v>
      </c>
      <c r="AV13" s="9">
        <f t="shared" si="33"/>
        <v>-9.9533185331381058E-2</v>
      </c>
      <c r="AW13" s="9">
        <f t="shared" si="34"/>
        <v>-0.14214812023570528</v>
      </c>
      <c r="AX13" s="9">
        <f t="shared" si="43"/>
        <v>1.7320508075688772</v>
      </c>
      <c r="AY13" s="9">
        <f t="shared" si="44"/>
        <v>0.99496851825091159</v>
      </c>
      <c r="AZ13" s="9">
        <f t="shared" si="45"/>
        <v>0.10018806161207718</v>
      </c>
      <c r="BA13" s="9">
        <f t="shared" si="46"/>
        <v>0.10035643198967485</v>
      </c>
      <c r="BB13" s="9">
        <f t="shared" si="39"/>
        <v>5.7500000000000515</v>
      </c>
      <c r="BC13" s="9">
        <f t="shared" si="35"/>
        <v>1.2363443602225743E-11</v>
      </c>
    </row>
    <row r="14" spans="1:55">
      <c r="A14" s="8">
        <v>35</v>
      </c>
      <c r="B14" s="9">
        <f t="shared" si="48"/>
        <v>0.6108652381980153</v>
      </c>
      <c r="C14" s="10">
        <f t="shared" si="47"/>
        <v>35</v>
      </c>
      <c r="D14" s="9">
        <f t="shared" si="49"/>
        <v>0.6108652381980153</v>
      </c>
      <c r="E14" s="8">
        <v>-22</v>
      </c>
      <c r="F14" s="8">
        <f t="shared" si="0"/>
        <v>-5.5</v>
      </c>
      <c r="G14" s="9">
        <f t="shared" si="1"/>
        <v>-9.599310885968812E-2</v>
      </c>
      <c r="H14" s="9">
        <f t="shared" si="2"/>
        <v>0.86203839461643117</v>
      </c>
      <c r="I14" s="9">
        <f t="shared" si="3"/>
        <v>-4.7609629806787478E-2</v>
      </c>
      <c r="J14" s="9">
        <f t="shared" si="4"/>
        <v>-6.7993597910293496E-2</v>
      </c>
      <c r="K14" s="9">
        <f t="shared" si="5"/>
        <v>-5.5173077332033124E-2</v>
      </c>
      <c r="L14" s="9">
        <f t="shared" si="6"/>
        <v>-5.5145089821388722E-2</v>
      </c>
      <c r="M14" s="12">
        <f t="shared" si="7"/>
        <v>0.99847835182771538</v>
      </c>
      <c r="N14" s="9">
        <f t="shared" si="8"/>
        <v>2.7572544910694361E-2</v>
      </c>
      <c r="O14" s="9">
        <f t="shared" si="9"/>
        <v>0.49923917591385769</v>
      </c>
      <c r="P14" s="9">
        <v>0</v>
      </c>
      <c r="Q14" s="9">
        <f t="shared" si="10"/>
        <v>-2.7572544910694361E-2</v>
      </c>
      <c r="R14" s="9">
        <f t="shared" si="11"/>
        <v>-0.49923917591385769</v>
      </c>
      <c r="S14" s="9">
        <v>0</v>
      </c>
      <c r="T14" s="9">
        <f t="shared" si="12"/>
        <v>-5.5145089821388722E-2</v>
      </c>
      <c r="U14" s="9">
        <f t="shared" si="13"/>
        <v>-0.99847835182771538</v>
      </c>
      <c r="V14" s="9">
        <f t="shared" si="14"/>
        <v>0</v>
      </c>
      <c r="W14" s="9">
        <f t="shared" si="15"/>
        <v>1</v>
      </c>
      <c r="X14" s="9">
        <f t="shared" si="16"/>
        <v>0.83446584970573678</v>
      </c>
      <c r="Y14" s="9">
        <f t="shared" si="17"/>
        <v>-0.5468488057206452</v>
      </c>
      <c r="Z14" s="9">
        <f t="shared" si="18"/>
        <v>-6.7993597910293496E-2</v>
      </c>
      <c r="AA14" s="9">
        <f t="shared" si="19"/>
        <v>1</v>
      </c>
      <c r="AB14" s="9">
        <f t="shared" si="20"/>
        <v>0.88961093952712555</v>
      </c>
      <c r="AC14" s="9">
        <f t="shared" si="21"/>
        <v>0.45162954610707023</v>
      </c>
      <c r="AD14" s="9">
        <f t="shared" si="22"/>
        <v>-6.7993597910293496E-2</v>
      </c>
      <c r="AE14" s="9">
        <f t="shared" si="23"/>
        <v>1</v>
      </c>
      <c r="AF14" s="9">
        <f t="shared" si="24"/>
        <v>6.7890135576306243E-2</v>
      </c>
      <c r="AG14" s="9">
        <f t="shared" si="25"/>
        <v>-3.7495130640425233E-3</v>
      </c>
      <c r="AH14" s="9">
        <f t="shared" si="26"/>
        <v>0.8633521127808822</v>
      </c>
      <c r="AI14" s="9">
        <f t="shared" si="27"/>
        <v>0.86602540378443849</v>
      </c>
      <c r="AJ14" s="9">
        <f t="shared" si="40"/>
        <v>-2.0796390824235483E-4</v>
      </c>
      <c r="AK14" s="9">
        <f t="shared" si="41"/>
        <v>-0.82038891940036029</v>
      </c>
      <c r="AL14" s="9">
        <f t="shared" si="42"/>
        <v>0.57180589160669026</v>
      </c>
      <c r="AM14" s="9">
        <f t="shared" si="36"/>
        <v>1</v>
      </c>
      <c r="AN14" s="9">
        <v>0</v>
      </c>
      <c r="AO14" s="9">
        <f t="shared" si="28"/>
        <v>-0.8191520442889918</v>
      </c>
      <c r="AP14" s="9">
        <f t="shared" si="29"/>
        <v>0.57357643635104605</v>
      </c>
      <c r="AQ14" s="9">
        <f t="shared" si="37"/>
        <v>0.99999764603113994</v>
      </c>
      <c r="AR14" s="9">
        <f t="shared" si="30"/>
        <v>2.1697769883085556E-3</v>
      </c>
      <c r="AS14" s="9">
        <f t="shared" si="31"/>
        <v>2.1697786908393135E-3</v>
      </c>
      <c r="AT14" s="17">
        <f t="shared" si="38"/>
        <v>7.4591496877508234</v>
      </c>
      <c r="AU14" s="9">
        <f t="shared" si="32"/>
        <v>1.7240767892328623</v>
      </c>
      <c r="AV14" s="9">
        <f t="shared" si="33"/>
        <v>-9.5219259613574969E-2</v>
      </c>
      <c r="AW14" s="9">
        <f t="shared" si="34"/>
        <v>-0.13598719582058699</v>
      </c>
      <c r="AX14" s="9">
        <f t="shared" si="43"/>
        <v>1.7320508075688772</v>
      </c>
      <c r="AY14" s="9">
        <f t="shared" si="44"/>
        <v>0.99539619836717885</v>
      </c>
      <c r="AZ14" s="9">
        <f t="shared" si="45"/>
        <v>9.5845752520223357E-2</v>
      </c>
      <c r="BA14" s="9">
        <f t="shared" si="46"/>
        <v>9.5993108859687495E-2</v>
      </c>
      <c r="BB14" s="9">
        <f t="shared" si="39"/>
        <v>5.4999999999999645</v>
      </c>
      <c r="BC14" s="9">
        <f t="shared" si="35"/>
        <v>-8.5265128291212022E-12</v>
      </c>
    </row>
    <row r="15" spans="1:55">
      <c r="A15" s="10">
        <v>35</v>
      </c>
      <c r="B15" s="9">
        <f t="shared" si="48"/>
        <v>0.6108652381980153</v>
      </c>
      <c r="C15" s="10">
        <f t="shared" si="47"/>
        <v>35</v>
      </c>
      <c r="D15" s="9">
        <f t="shared" si="49"/>
        <v>0.6108652381980153</v>
      </c>
      <c r="E15" s="8">
        <v>-21</v>
      </c>
      <c r="F15" s="8">
        <f t="shared" si="0"/>
        <v>-5.25</v>
      </c>
      <c r="G15" s="9">
        <f t="shared" si="1"/>
        <v>-9.1629785729702304E-2</v>
      </c>
      <c r="H15" s="9">
        <f t="shared" si="2"/>
        <v>0.86239236449338008</v>
      </c>
      <c r="I15" s="9">
        <f t="shared" si="3"/>
        <v>-4.5451760529160716E-2</v>
      </c>
      <c r="J15" s="9">
        <f t="shared" si="4"/>
        <v>-6.4911841202640805E-2</v>
      </c>
      <c r="K15" s="9">
        <f t="shared" si="5"/>
        <v>-5.2655552166779952E-2</v>
      </c>
      <c r="L15" s="9">
        <f t="shared" si="6"/>
        <v>-5.2631223346123357E-2</v>
      </c>
      <c r="M15" s="12">
        <f t="shared" si="7"/>
        <v>0.99861401668967698</v>
      </c>
      <c r="N15" s="9">
        <f t="shared" si="8"/>
        <v>2.6315611673061678E-2</v>
      </c>
      <c r="O15" s="9">
        <f t="shared" si="9"/>
        <v>0.49930700834483849</v>
      </c>
      <c r="P15" s="9">
        <v>0</v>
      </c>
      <c r="Q15" s="9">
        <f t="shared" si="10"/>
        <v>-2.6315611673061678E-2</v>
      </c>
      <c r="R15" s="9">
        <f t="shared" si="11"/>
        <v>-0.49930700834483849</v>
      </c>
      <c r="S15" s="9">
        <v>0</v>
      </c>
      <c r="T15" s="9">
        <f t="shared" si="12"/>
        <v>-5.2631223346123357E-2</v>
      </c>
      <c r="U15" s="9">
        <f t="shared" si="13"/>
        <v>-0.99861401668967698</v>
      </c>
      <c r="V15" s="9">
        <f t="shared" si="14"/>
        <v>0</v>
      </c>
      <c r="W15" s="9">
        <f t="shared" si="15"/>
        <v>1</v>
      </c>
      <c r="X15" s="9">
        <f t="shared" si="16"/>
        <v>0.83607675282031835</v>
      </c>
      <c r="Y15" s="9">
        <f t="shared" si="17"/>
        <v>-0.54475876887399921</v>
      </c>
      <c r="Z15" s="9">
        <f t="shared" si="18"/>
        <v>-6.4911841202640805E-2</v>
      </c>
      <c r="AA15" s="9">
        <f t="shared" si="19"/>
        <v>1</v>
      </c>
      <c r="AB15" s="9">
        <f t="shared" si="20"/>
        <v>0.88870797616644182</v>
      </c>
      <c r="AC15" s="9">
        <f t="shared" si="21"/>
        <v>0.45385524781567776</v>
      </c>
      <c r="AD15" s="9">
        <f t="shared" si="22"/>
        <v>-6.4911841202640805E-2</v>
      </c>
      <c r="AE15" s="9">
        <f t="shared" si="23"/>
        <v>1</v>
      </c>
      <c r="AF15" s="9">
        <f t="shared" si="24"/>
        <v>6.4821874474091601E-2</v>
      </c>
      <c r="AG15" s="9">
        <f t="shared" si="25"/>
        <v>-3.4163896121442807E-3</v>
      </c>
      <c r="AH15" s="9">
        <f t="shared" si="26"/>
        <v>0.86358928482912689</v>
      </c>
      <c r="AI15" s="9">
        <f t="shared" si="27"/>
        <v>0.86602540378443849</v>
      </c>
      <c r="AJ15" s="9">
        <f t="shared" si="40"/>
        <v>-1.8086204922986016E-4</v>
      </c>
      <c r="AK15" s="9">
        <f t="shared" si="41"/>
        <v>-0.82027941888245648</v>
      </c>
      <c r="AL15" s="9">
        <f t="shared" si="42"/>
        <v>0.5719629727935005</v>
      </c>
      <c r="AM15" s="9">
        <f t="shared" si="36"/>
        <v>1</v>
      </c>
      <c r="AN15" s="9">
        <v>0</v>
      </c>
      <c r="AO15" s="9">
        <f t="shared" si="28"/>
        <v>-0.8191520442889918</v>
      </c>
      <c r="AP15" s="9">
        <f t="shared" si="29"/>
        <v>0.57357643635104605</v>
      </c>
      <c r="AQ15" s="9">
        <f t="shared" si="37"/>
        <v>0.99999804652539681</v>
      </c>
      <c r="AR15" s="9">
        <f t="shared" si="30"/>
        <v>1.9765994511583649E-3</v>
      </c>
      <c r="AS15" s="9">
        <f t="shared" si="31"/>
        <v>1.9766007382383136E-3</v>
      </c>
      <c r="AT15" s="17">
        <f t="shared" si="38"/>
        <v>6.79505280500989</v>
      </c>
      <c r="AU15" s="9">
        <f t="shared" si="32"/>
        <v>1.7247847289867602</v>
      </c>
      <c r="AV15" s="9">
        <f t="shared" si="33"/>
        <v>-9.0903521058321446E-2</v>
      </c>
      <c r="AW15" s="9">
        <f t="shared" si="34"/>
        <v>-0.12982368240528161</v>
      </c>
      <c r="AX15" s="9">
        <f t="shared" si="43"/>
        <v>1.7320508075688772</v>
      </c>
      <c r="AY15" s="9">
        <f t="shared" si="44"/>
        <v>0.99580492757466177</v>
      </c>
      <c r="AZ15" s="9">
        <f t="shared" si="45"/>
        <v>9.1501618663401993E-2</v>
      </c>
      <c r="BA15" s="9">
        <f t="shared" si="46"/>
        <v>9.1629785729701915E-2</v>
      </c>
      <c r="BB15" s="9">
        <f t="shared" si="39"/>
        <v>5.2499999999999778</v>
      </c>
      <c r="BC15" s="9">
        <f t="shared" si="35"/>
        <v>-5.3290705182007514E-12</v>
      </c>
    </row>
    <row r="16" spans="1:55">
      <c r="A16" s="8">
        <v>35</v>
      </c>
      <c r="B16" s="9">
        <f t="shared" si="48"/>
        <v>0.6108652381980153</v>
      </c>
      <c r="C16" s="10">
        <f t="shared" si="47"/>
        <v>35</v>
      </c>
      <c r="D16" s="9">
        <f t="shared" si="49"/>
        <v>0.6108652381980153</v>
      </c>
      <c r="E16" s="8">
        <v>-20</v>
      </c>
      <c r="F16" s="8">
        <f t="shared" si="0"/>
        <v>-5</v>
      </c>
      <c r="G16" s="9">
        <f t="shared" si="1"/>
        <v>-8.7266462599716474E-2</v>
      </c>
      <c r="H16" s="9">
        <f t="shared" si="2"/>
        <v>0.86272991566282087</v>
      </c>
      <c r="I16" s="9">
        <f t="shared" si="3"/>
        <v>-4.3293025915530789E-2</v>
      </c>
      <c r="J16" s="9">
        <f t="shared" si="4"/>
        <v>-6.1828848667100013E-2</v>
      </c>
      <c r="K16" s="9">
        <f t="shared" si="5"/>
        <v>-5.0139377470077885E-2</v>
      </c>
      <c r="L16" s="9">
        <f t="shared" si="6"/>
        <v>-5.0118372069311461E-2</v>
      </c>
      <c r="M16" s="12">
        <f t="shared" si="7"/>
        <v>0.99874328472391849</v>
      </c>
      <c r="N16" s="9">
        <f t="shared" si="8"/>
        <v>2.505918603465573E-2</v>
      </c>
      <c r="O16" s="9">
        <f t="shared" si="9"/>
        <v>0.49937164236195924</v>
      </c>
      <c r="P16" s="9">
        <v>0</v>
      </c>
      <c r="Q16" s="9">
        <f t="shared" si="10"/>
        <v>-2.505918603465573E-2</v>
      </c>
      <c r="R16" s="9">
        <f t="shared" si="11"/>
        <v>-0.49937164236195924</v>
      </c>
      <c r="S16" s="9">
        <v>0</v>
      </c>
      <c r="T16" s="9">
        <f t="shared" si="12"/>
        <v>-5.0118372069311461E-2</v>
      </c>
      <c r="U16" s="9">
        <f t="shared" si="13"/>
        <v>-0.99874328472391849</v>
      </c>
      <c r="V16" s="9">
        <f t="shared" si="14"/>
        <v>0</v>
      </c>
      <c r="W16" s="9">
        <f t="shared" si="15"/>
        <v>1</v>
      </c>
      <c r="X16" s="9">
        <f t="shared" si="16"/>
        <v>0.83767072962816513</v>
      </c>
      <c r="Y16" s="9">
        <f t="shared" si="17"/>
        <v>-0.54266466827749005</v>
      </c>
      <c r="Z16" s="9">
        <f t="shared" si="18"/>
        <v>-6.1828848667100013E-2</v>
      </c>
      <c r="AA16" s="9">
        <f t="shared" si="19"/>
        <v>1</v>
      </c>
      <c r="AB16" s="9">
        <f t="shared" si="20"/>
        <v>0.8877891016974766</v>
      </c>
      <c r="AC16" s="9">
        <f t="shared" si="21"/>
        <v>0.45607861644642844</v>
      </c>
      <c r="AD16" s="9">
        <f t="shared" si="22"/>
        <v>-6.1828848667100013E-2</v>
      </c>
      <c r="AE16" s="9">
        <f t="shared" si="23"/>
        <v>1</v>
      </c>
      <c r="AF16" s="9">
        <f t="shared" si="24"/>
        <v>6.1751147408477536E-2</v>
      </c>
      <c r="AG16" s="9">
        <f t="shared" si="25"/>
        <v>-3.0987612421148705E-3</v>
      </c>
      <c r="AH16" s="9">
        <f t="shared" si="26"/>
        <v>0.86381548577951583</v>
      </c>
      <c r="AI16" s="9">
        <f t="shared" si="27"/>
        <v>0.8660254037844386</v>
      </c>
      <c r="AJ16" s="9">
        <f t="shared" si="40"/>
        <v>-1.5622502190797832E-4</v>
      </c>
      <c r="AK16" s="9">
        <f t="shared" si="41"/>
        <v>-0.82017494092253396</v>
      </c>
      <c r="AL16" s="9">
        <f t="shared" si="42"/>
        <v>0.57211278772324303</v>
      </c>
      <c r="AM16" s="9">
        <f t="shared" si="36"/>
        <v>1</v>
      </c>
      <c r="AN16" s="9">
        <v>0</v>
      </c>
      <c r="AO16" s="9">
        <f t="shared" si="28"/>
        <v>-0.8191520442889918</v>
      </c>
      <c r="AP16" s="9">
        <f t="shared" si="29"/>
        <v>0.57357643635104605</v>
      </c>
      <c r="AQ16" s="9">
        <f t="shared" si="37"/>
        <v>0.99999839350445696</v>
      </c>
      <c r="AR16" s="9">
        <f t="shared" si="30"/>
        <v>1.7924811031785836E-3</v>
      </c>
      <c r="AS16" s="9">
        <f t="shared" si="31"/>
        <v>1.7924820630501681E-3</v>
      </c>
      <c r="AT16" s="17">
        <f t="shared" si="38"/>
        <v>6.1620994239406413</v>
      </c>
      <c r="AU16" s="9">
        <f t="shared" si="32"/>
        <v>1.7254598313256417</v>
      </c>
      <c r="AV16" s="9">
        <f t="shared" si="33"/>
        <v>-8.6586051831061606E-2</v>
      </c>
      <c r="AW16" s="9">
        <f t="shared" si="34"/>
        <v>-0.12365769733420003</v>
      </c>
      <c r="AX16" s="9">
        <f t="shared" si="43"/>
        <v>1.7320508075688772</v>
      </c>
      <c r="AY16" s="9">
        <f t="shared" si="44"/>
        <v>0.99619469809174555</v>
      </c>
      <c r="AZ16" s="9">
        <f t="shared" si="45"/>
        <v>8.7155742747657972E-2</v>
      </c>
      <c r="BA16" s="9">
        <f t="shared" si="46"/>
        <v>8.726646259971628E-2</v>
      </c>
      <c r="BB16" s="9">
        <f t="shared" si="39"/>
        <v>4.9999999999999885</v>
      </c>
      <c r="BC16" s="9">
        <f t="shared" si="35"/>
        <v>-2.7711166694643907E-12</v>
      </c>
    </row>
    <row r="17" spans="1:55">
      <c r="A17" s="10">
        <v>35</v>
      </c>
      <c r="B17" s="9">
        <f t="shared" si="48"/>
        <v>0.6108652381980153</v>
      </c>
      <c r="C17" s="10">
        <f t="shared" si="47"/>
        <v>35</v>
      </c>
      <c r="D17" s="9">
        <f t="shared" si="49"/>
        <v>0.6108652381980153</v>
      </c>
      <c r="E17" s="8">
        <v>-19</v>
      </c>
      <c r="F17" s="8">
        <f t="shared" si="0"/>
        <v>-4.75</v>
      </c>
      <c r="G17" s="9">
        <f t="shared" si="1"/>
        <v>-8.2903139469730658E-2</v>
      </c>
      <c r="H17" s="9">
        <f t="shared" si="2"/>
        <v>0.86305104169826585</v>
      </c>
      <c r="I17" s="9">
        <f t="shared" si="3"/>
        <v>-4.1133467065092987E-2</v>
      </c>
      <c r="J17" s="9">
        <f t="shared" si="4"/>
        <v>-5.874467899940497E-2</v>
      </c>
      <c r="K17" s="9">
        <f t="shared" si="5"/>
        <v>-4.7624488257448749E-2</v>
      </c>
      <c r="L17" s="9">
        <f t="shared" si="6"/>
        <v>-4.7606487513071984E-2</v>
      </c>
      <c r="M17" s="12">
        <f t="shared" si="7"/>
        <v>0.99886616838626974</v>
      </c>
      <c r="N17" s="9">
        <f t="shared" si="8"/>
        <v>2.3803243756535992E-2</v>
      </c>
      <c r="O17" s="9">
        <f t="shared" si="9"/>
        <v>0.49943308419313487</v>
      </c>
      <c r="P17" s="9">
        <v>0</v>
      </c>
      <c r="Q17" s="9">
        <f t="shared" si="10"/>
        <v>-2.3803243756535992E-2</v>
      </c>
      <c r="R17" s="9">
        <f t="shared" si="11"/>
        <v>-0.49943308419313487</v>
      </c>
      <c r="S17" s="9">
        <v>0</v>
      </c>
      <c r="T17" s="9">
        <f t="shared" si="12"/>
        <v>-4.7606487513071984E-2</v>
      </c>
      <c r="U17" s="9">
        <f t="shared" si="13"/>
        <v>-0.99886616838626974</v>
      </c>
      <c r="V17" s="9">
        <f t="shared" si="14"/>
        <v>0</v>
      </c>
      <c r="W17" s="9">
        <f t="shared" si="15"/>
        <v>1</v>
      </c>
      <c r="X17" s="9">
        <f t="shared" si="16"/>
        <v>0.83924779794172988</v>
      </c>
      <c r="Y17" s="9">
        <f t="shared" si="17"/>
        <v>-0.54056655125822783</v>
      </c>
      <c r="Z17" s="9">
        <f t="shared" si="18"/>
        <v>-5.874467899940497E-2</v>
      </c>
      <c r="AA17" s="9">
        <f t="shared" si="19"/>
        <v>1</v>
      </c>
      <c r="AB17" s="9">
        <f t="shared" si="20"/>
        <v>0.88685428545480183</v>
      </c>
      <c r="AC17" s="9">
        <f t="shared" si="21"/>
        <v>0.4582996171280419</v>
      </c>
      <c r="AD17" s="9">
        <f t="shared" si="22"/>
        <v>-5.874467899940497E-2</v>
      </c>
      <c r="AE17" s="9">
        <f t="shared" si="23"/>
        <v>1</v>
      </c>
      <c r="AF17" s="9">
        <f t="shared" si="24"/>
        <v>5.8678072425217005E-2</v>
      </c>
      <c r="AG17" s="9">
        <f t="shared" si="25"/>
        <v>-2.7966278272445948E-3</v>
      </c>
      <c r="AH17" s="9">
        <f t="shared" si="26"/>
        <v>0.86403070702912921</v>
      </c>
      <c r="AI17" s="9">
        <f t="shared" si="27"/>
        <v>0.8660254037844386</v>
      </c>
      <c r="AJ17" s="9">
        <f t="shared" si="40"/>
        <v>-1.3393493275436902E-4</v>
      </c>
      <c r="AK17" s="9">
        <f t="shared" si="41"/>
        <v>-0.82007549563989013</v>
      </c>
      <c r="AL17" s="9">
        <f t="shared" si="42"/>
        <v>0.57225533069812673</v>
      </c>
      <c r="AM17" s="9">
        <f t="shared" si="36"/>
        <v>1</v>
      </c>
      <c r="AN17" s="9">
        <v>0</v>
      </c>
      <c r="AO17" s="9">
        <f t="shared" si="28"/>
        <v>-0.8191520442889918</v>
      </c>
      <c r="AP17" s="9">
        <f t="shared" si="29"/>
        <v>0.57357643635104605</v>
      </c>
      <c r="AQ17" s="9">
        <f t="shared" si="37"/>
        <v>0.99999869198944502</v>
      </c>
      <c r="AR17" s="9">
        <f t="shared" si="30"/>
        <v>1.6174113265042614E-3</v>
      </c>
      <c r="AS17" s="9">
        <f t="shared" si="31"/>
        <v>1.6174120317016592E-3</v>
      </c>
      <c r="AT17" s="17">
        <f t="shared" si="38"/>
        <v>5.5602529890110874</v>
      </c>
      <c r="AU17" s="9">
        <f t="shared" si="32"/>
        <v>1.7261020833965317</v>
      </c>
      <c r="AV17" s="9">
        <f t="shared" si="33"/>
        <v>-8.2266934130185931E-2</v>
      </c>
      <c r="AW17" s="9">
        <f t="shared" si="34"/>
        <v>-0.11748935799880994</v>
      </c>
      <c r="AX17" s="9">
        <f t="shared" si="43"/>
        <v>1.7320508075688772</v>
      </c>
      <c r="AY17" s="9">
        <f t="shared" si="44"/>
        <v>0.99656550249776155</v>
      </c>
      <c r="AZ17" s="9">
        <f t="shared" si="45"/>
        <v>8.2808207512202914E-2</v>
      </c>
      <c r="BA17" s="9">
        <f t="shared" si="46"/>
        <v>8.2903139469729215E-2</v>
      </c>
      <c r="BB17" s="9">
        <f t="shared" si="39"/>
        <v>4.7499999999999174</v>
      </c>
      <c r="BC17" s="9">
        <f t="shared" si="35"/>
        <v>-1.9824142327706795E-11</v>
      </c>
    </row>
    <row r="18" spans="1:55">
      <c r="A18" s="8">
        <v>35</v>
      </c>
      <c r="B18" s="9">
        <f t="shared" si="48"/>
        <v>0.6108652381980153</v>
      </c>
      <c r="C18" s="10">
        <f t="shared" si="47"/>
        <v>35</v>
      </c>
      <c r="D18" s="9">
        <f t="shared" si="49"/>
        <v>0.6108652381980153</v>
      </c>
      <c r="E18" s="8">
        <v>-18</v>
      </c>
      <c r="F18" s="8">
        <f t="shared" si="0"/>
        <v>-4.5</v>
      </c>
      <c r="G18" s="9">
        <f t="shared" si="1"/>
        <v>-7.8539816339744828E-2</v>
      </c>
      <c r="H18" s="9">
        <f t="shared" si="2"/>
        <v>0.86335573648593811</v>
      </c>
      <c r="I18" s="9">
        <f t="shared" si="3"/>
        <v>-3.8973125092734873E-2</v>
      </c>
      <c r="J18" s="9">
        <f t="shared" si="4"/>
        <v>-5.5659390917700405E-2</v>
      </c>
      <c r="K18" s="9">
        <f t="shared" si="5"/>
        <v>-4.5110819643600329E-2</v>
      </c>
      <c r="L18" s="9">
        <f t="shared" si="6"/>
        <v>-4.5095521218849015E-2</v>
      </c>
      <c r="M18" s="12">
        <f t="shared" si="7"/>
        <v>0.99898267951251307</v>
      </c>
      <c r="N18" s="9">
        <f t="shared" si="8"/>
        <v>2.2547760609424507E-2</v>
      </c>
      <c r="O18" s="9">
        <f t="shared" si="9"/>
        <v>0.49949133975625654</v>
      </c>
      <c r="P18" s="9">
        <v>0</v>
      </c>
      <c r="Q18" s="9">
        <f t="shared" si="10"/>
        <v>-2.2547760609424507E-2</v>
      </c>
      <c r="R18" s="9">
        <f t="shared" si="11"/>
        <v>-0.49949133975625654</v>
      </c>
      <c r="S18" s="9">
        <v>0</v>
      </c>
      <c r="T18" s="9">
        <f t="shared" si="12"/>
        <v>-4.5095521218849015E-2</v>
      </c>
      <c r="U18" s="9">
        <f t="shared" si="13"/>
        <v>-0.99898267951251307</v>
      </c>
      <c r="V18" s="9">
        <f t="shared" si="14"/>
        <v>0</v>
      </c>
      <c r="W18" s="9">
        <f t="shared" si="15"/>
        <v>1</v>
      </c>
      <c r="X18" s="9">
        <f t="shared" si="16"/>
        <v>0.84080797587651357</v>
      </c>
      <c r="Y18" s="9">
        <f t="shared" si="17"/>
        <v>-0.53846446484899135</v>
      </c>
      <c r="Z18" s="9">
        <f t="shared" si="18"/>
        <v>-5.5659390917700405E-2</v>
      </c>
      <c r="AA18" s="9">
        <f t="shared" si="19"/>
        <v>1</v>
      </c>
      <c r="AB18" s="9">
        <f t="shared" si="20"/>
        <v>0.88590349709536265</v>
      </c>
      <c r="AC18" s="9">
        <f t="shared" si="21"/>
        <v>0.46051821466352166</v>
      </c>
      <c r="AD18" s="9">
        <f t="shared" si="22"/>
        <v>-5.5659390917700405E-2</v>
      </c>
      <c r="AE18" s="9">
        <f t="shared" si="23"/>
        <v>1</v>
      </c>
      <c r="AF18" s="9">
        <f t="shared" si="24"/>
        <v>5.5602767478998782E-2</v>
      </c>
      <c r="AG18" s="9">
        <f t="shared" si="25"/>
        <v>-2.5099892441573708E-3</v>
      </c>
      <c r="AH18" s="9">
        <f t="shared" si="26"/>
        <v>0.86423494039680582</v>
      </c>
      <c r="AI18" s="9">
        <f t="shared" si="27"/>
        <v>0.8660254037844386</v>
      </c>
      <c r="AJ18" s="9">
        <f t="shared" si="40"/>
        <v>-1.1387396438960334E-4</v>
      </c>
      <c r="AK18" s="9">
        <f t="shared" si="41"/>
        <v>-0.81998109264811736</v>
      </c>
      <c r="AL18" s="9">
        <f t="shared" si="42"/>
        <v>0.57239059629969458</v>
      </c>
      <c r="AM18" s="9">
        <f t="shared" si="36"/>
        <v>1</v>
      </c>
      <c r="AN18" s="9">
        <v>0</v>
      </c>
      <c r="AO18" s="9">
        <f t="shared" si="28"/>
        <v>-0.8191520442889918</v>
      </c>
      <c r="AP18" s="9">
        <f t="shared" si="29"/>
        <v>0.57357643635104605</v>
      </c>
      <c r="AQ18" s="9">
        <f t="shared" si="37"/>
        <v>0.9999989467474556</v>
      </c>
      <c r="AR18" s="9">
        <f t="shared" si="30"/>
        <v>1.4513800258619332E-3</v>
      </c>
      <c r="AS18" s="9">
        <f t="shared" si="31"/>
        <v>1.4513805354187163E-3</v>
      </c>
      <c r="AT18" s="17">
        <f t="shared" si="38"/>
        <v>4.9894787488158077</v>
      </c>
      <c r="AU18" s="9">
        <f t="shared" si="32"/>
        <v>1.7267114729718762</v>
      </c>
      <c r="AV18" s="9">
        <f t="shared" si="33"/>
        <v>-7.794625018546969E-2</v>
      </c>
      <c r="AW18" s="9">
        <f t="shared" si="34"/>
        <v>-0.11131878183540081</v>
      </c>
      <c r="AX18" s="9">
        <f t="shared" si="43"/>
        <v>1.7320508075688772</v>
      </c>
      <c r="AY18" s="9">
        <f t="shared" si="44"/>
        <v>0.99691733373312796</v>
      </c>
      <c r="AZ18" s="9">
        <f t="shared" si="45"/>
        <v>7.8459095727844805E-2</v>
      </c>
      <c r="BA18" s="9">
        <f t="shared" si="46"/>
        <v>7.8539816339744703E-2</v>
      </c>
      <c r="BB18" s="9">
        <f t="shared" si="39"/>
        <v>4.4999999999999929</v>
      </c>
      <c r="BC18" s="9">
        <f t="shared" si="35"/>
        <v>-1.7053025658242404E-12</v>
      </c>
    </row>
    <row r="19" spans="1:55">
      <c r="A19" s="10">
        <v>35</v>
      </c>
      <c r="B19" s="9">
        <f t="shared" si="48"/>
        <v>0.6108652381980153</v>
      </c>
      <c r="C19" s="10">
        <f t="shared" si="47"/>
        <v>35</v>
      </c>
      <c r="D19" s="9">
        <f t="shared" si="49"/>
        <v>0.6108652381980153</v>
      </c>
      <c r="E19" s="8">
        <v>-17</v>
      </c>
      <c r="F19" s="8">
        <f t="shared" si="0"/>
        <v>-4.25</v>
      </c>
      <c r="G19" s="9">
        <f t="shared" si="1"/>
        <v>-7.4176493209758998E-2</v>
      </c>
      <c r="H19" s="9">
        <f t="shared" si="2"/>
        <v>0.86364399422488825</v>
      </c>
      <c r="I19" s="9">
        <f t="shared" si="3"/>
        <v>-3.681204112825355E-2</v>
      </c>
      <c r="J19" s="9">
        <f t="shared" si="4"/>
        <v>-5.2573043161424055E-2</v>
      </c>
      <c r="K19" s="9">
        <f t="shared" si="5"/>
        <v>-4.2598306837419109E-2</v>
      </c>
      <c r="L19" s="9">
        <f t="shared" si="6"/>
        <v>-4.2585424746557701E-2</v>
      </c>
      <c r="M19" s="12">
        <f t="shared" si="7"/>
        <v>0.99909282932025656</v>
      </c>
      <c r="N19" s="9">
        <f t="shared" si="8"/>
        <v>2.1292712373278851E-2</v>
      </c>
      <c r="O19" s="9">
        <f t="shared" si="9"/>
        <v>0.49954641466012828</v>
      </c>
      <c r="P19" s="9">
        <v>0</v>
      </c>
      <c r="Q19" s="9">
        <f t="shared" si="10"/>
        <v>-2.1292712373278851E-2</v>
      </c>
      <c r="R19" s="9">
        <f t="shared" si="11"/>
        <v>-0.49954641466012828</v>
      </c>
      <c r="S19" s="9">
        <v>0</v>
      </c>
      <c r="T19" s="9">
        <f t="shared" si="12"/>
        <v>-4.2585424746557701E-2</v>
      </c>
      <c r="U19" s="9">
        <f t="shared" si="13"/>
        <v>-0.99909282932025656</v>
      </c>
      <c r="V19" s="9">
        <f t="shared" si="14"/>
        <v>0</v>
      </c>
      <c r="W19" s="9">
        <f t="shared" si="15"/>
        <v>1</v>
      </c>
      <c r="X19" s="9">
        <f t="shared" si="16"/>
        <v>0.84235128185160935</v>
      </c>
      <c r="Y19" s="9">
        <f t="shared" si="17"/>
        <v>-0.53635845578838182</v>
      </c>
      <c r="Z19" s="9">
        <f t="shared" si="18"/>
        <v>-5.2573043161424055E-2</v>
      </c>
      <c r="AA19" s="9">
        <f t="shared" si="19"/>
        <v>1</v>
      </c>
      <c r="AB19" s="9">
        <f t="shared" si="20"/>
        <v>0.88493670659816714</v>
      </c>
      <c r="AC19" s="9">
        <f t="shared" si="21"/>
        <v>0.46273437353187474</v>
      </c>
      <c r="AD19" s="9">
        <f t="shared" si="22"/>
        <v>-5.2573043161424055E-2</v>
      </c>
      <c r="AE19" s="9">
        <f t="shared" si="23"/>
        <v>1</v>
      </c>
      <c r="AF19" s="9">
        <f t="shared" si="24"/>
        <v>5.2525350438123126E-2</v>
      </c>
      <c r="AG19" s="9">
        <f t="shared" si="25"/>
        <v>-2.2388453732483543E-3</v>
      </c>
      <c r="AH19" s="9">
        <f t="shared" si="26"/>
        <v>0.86442817812282524</v>
      </c>
      <c r="AI19" s="9">
        <f t="shared" si="27"/>
        <v>0.8660254037844386</v>
      </c>
      <c r="AJ19" s="9">
        <f t="shared" si="40"/>
        <v>-9.5924371780728435E-5</v>
      </c>
      <c r="AK19" s="9">
        <f t="shared" si="41"/>
        <v>-0.81989174105692664</v>
      </c>
      <c r="AL19" s="9">
        <f t="shared" si="42"/>
        <v>0.57251857938861372</v>
      </c>
      <c r="AM19" s="9">
        <f t="shared" si="36"/>
        <v>1</v>
      </c>
      <c r="AN19" s="9">
        <v>0</v>
      </c>
      <c r="AO19" s="9">
        <f t="shared" si="28"/>
        <v>-0.8191520442889918</v>
      </c>
      <c r="AP19" s="9">
        <f t="shared" si="29"/>
        <v>0.57357643635104605</v>
      </c>
      <c r="AQ19" s="9">
        <f t="shared" si="37"/>
        <v>0.99999916229292662</v>
      </c>
      <c r="AR19" s="9">
        <f t="shared" si="30"/>
        <v>1.2943776284296768E-3</v>
      </c>
      <c r="AS19" s="9">
        <f t="shared" si="31"/>
        <v>1.2943779898662295E-3</v>
      </c>
      <c r="AT19" s="17">
        <f t="shared" si="38"/>
        <v>4.4497437548377317</v>
      </c>
      <c r="AU19" s="9">
        <f t="shared" si="32"/>
        <v>1.7272879884497765</v>
      </c>
      <c r="AV19" s="9">
        <f t="shared" si="33"/>
        <v>-7.3624082256507073E-2</v>
      </c>
      <c r="AW19" s="9">
        <f t="shared" si="34"/>
        <v>-0.10514608632284811</v>
      </c>
      <c r="AX19" s="9">
        <f t="shared" si="43"/>
        <v>1.7320508075688772</v>
      </c>
      <c r="AY19" s="9">
        <f t="shared" si="44"/>
        <v>0.99725018509948571</v>
      </c>
      <c r="AZ19" s="9">
        <f t="shared" si="45"/>
        <v>7.4108490195398502E-2</v>
      </c>
      <c r="BA19" s="9">
        <f t="shared" si="46"/>
        <v>7.4176493209758276E-2</v>
      </c>
      <c r="BB19" s="9">
        <f t="shared" si="39"/>
        <v>4.2499999999999583</v>
      </c>
      <c r="BC19" s="9">
        <f t="shared" si="35"/>
        <v>-1.0018652574217413E-11</v>
      </c>
    </row>
    <row r="20" spans="1:55">
      <c r="A20" s="8">
        <v>35</v>
      </c>
      <c r="B20" s="9">
        <f t="shared" si="48"/>
        <v>0.6108652381980153</v>
      </c>
      <c r="C20" s="10">
        <f t="shared" si="47"/>
        <v>35</v>
      </c>
      <c r="D20" s="9">
        <f t="shared" si="49"/>
        <v>0.6108652381980153</v>
      </c>
      <c r="E20" s="8">
        <v>-16</v>
      </c>
      <c r="F20" s="8">
        <f t="shared" si="0"/>
        <v>-4</v>
      </c>
      <c r="G20" s="9">
        <f t="shared" si="1"/>
        <v>-6.9813170079773182E-2</v>
      </c>
      <c r="H20" s="9">
        <f t="shared" si="2"/>
        <v>0.86391580942710422</v>
      </c>
      <c r="I20" s="9">
        <f t="shared" si="3"/>
        <v>-3.4650256315572558E-2</v>
      </c>
      <c r="J20" s="9">
        <f t="shared" si="4"/>
        <v>-4.9485694490188324E-2</v>
      </c>
      <c r="K20" s="9">
        <f t="shared" si="5"/>
        <v>-4.0086885136970056E-2</v>
      </c>
      <c r="L20" s="9">
        <f t="shared" si="6"/>
        <v>-4.0076149673712383E-2</v>
      </c>
      <c r="M20" s="12">
        <f t="shared" si="7"/>
        <v>0.99919662841070989</v>
      </c>
      <c r="N20" s="9">
        <f t="shared" si="8"/>
        <v>2.0038074836856191E-2</v>
      </c>
      <c r="O20" s="9">
        <f t="shared" si="9"/>
        <v>0.49959831420535494</v>
      </c>
      <c r="P20" s="9">
        <v>0</v>
      </c>
      <c r="Q20" s="9">
        <f t="shared" si="10"/>
        <v>-2.0038074836856191E-2</v>
      </c>
      <c r="R20" s="9">
        <f t="shared" si="11"/>
        <v>-0.49959831420535494</v>
      </c>
      <c r="S20" s="9">
        <v>0</v>
      </c>
      <c r="T20" s="9">
        <f t="shared" si="12"/>
        <v>-4.0076149673712383E-2</v>
      </c>
      <c r="U20" s="9">
        <f t="shared" si="13"/>
        <v>-0.99919662841070989</v>
      </c>
      <c r="V20" s="9">
        <f t="shared" si="14"/>
        <v>0</v>
      </c>
      <c r="W20" s="9">
        <f t="shared" si="15"/>
        <v>1</v>
      </c>
      <c r="X20" s="9">
        <f t="shared" si="16"/>
        <v>0.84387773459024806</v>
      </c>
      <c r="Y20" s="9">
        <f t="shared" si="17"/>
        <v>-0.53424857052092745</v>
      </c>
      <c r="Z20" s="9">
        <f t="shared" si="18"/>
        <v>-4.9485694490188324E-2</v>
      </c>
      <c r="AA20" s="9">
        <f t="shared" si="19"/>
        <v>1</v>
      </c>
      <c r="AB20" s="9">
        <f t="shared" si="20"/>
        <v>0.88395388426396038</v>
      </c>
      <c r="AC20" s="9">
        <f t="shared" si="21"/>
        <v>0.46494805788978238</v>
      </c>
      <c r="AD20" s="9">
        <f t="shared" si="22"/>
        <v>-4.9485694490188324E-2</v>
      </c>
      <c r="AE20" s="9">
        <f t="shared" si="23"/>
        <v>0.99999999999999989</v>
      </c>
      <c r="AF20" s="9">
        <f t="shared" si="24"/>
        <v>4.9445939089158619E-2</v>
      </c>
      <c r="AG20" s="9">
        <f t="shared" si="25"/>
        <v>-1.9831960990963917E-3</v>
      </c>
      <c r="AH20" s="9">
        <f t="shared" si="26"/>
        <v>0.8646104128686074</v>
      </c>
      <c r="AI20" s="9">
        <f t="shared" si="27"/>
        <v>0.8660254037844386</v>
      </c>
      <c r="AJ20" s="9">
        <f t="shared" si="40"/>
        <v>-7.9968478442833668E-5</v>
      </c>
      <c r="AK20" s="9">
        <f t="shared" si="41"/>
        <v>-0.81980744947387629</v>
      </c>
      <c r="AL20" s="9">
        <f t="shared" si="42"/>
        <v>0.57263927510447643</v>
      </c>
      <c r="AM20" s="9">
        <f t="shared" si="36"/>
        <v>1</v>
      </c>
      <c r="AN20" s="9">
        <v>0</v>
      </c>
      <c r="AO20" s="9">
        <f t="shared" si="28"/>
        <v>-0.8191520442889918</v>
      </c>
      <c r="AP20" s="9">
        <f t="shared" si="29"/>
        <v>0.57357643635104605</v>
      </c>
      <c r="AQ20" s="9">
        <f t="shared" si="37"/>
        <v>0.99999934288894199</v>
      </c>
      <c r="AR20" s="9">
        <f t="shared" si="30"/>
        <v>1.1463950820971558E-3</v>
      </c>
      <c r="AS20" s="9">
        <f t="shared" si="31"/>
        <v>1.1463953332001837E-3</v>
      </c>
      <c r="AT20" s="17">
        <f t="shared" si="38"/>
        <v>3.9410168547518563</v>
      </c>
      <c r="AU20" s="9">
        <f t="shared" si="32"/>
        <v>1.7278316188542084</v>
      </c>
      <c r="AV20" s="9">
        <f t="shared" si="33"/>
        <v>-6.9300512631145061E-2</v>
      </c>
      <c r="AW20" s="9">
        <f t="shared" si="34"/>
        <v>-9.8971388980376648E-2</v>
      </c>
      <c r="AX20" s="9">
        <f t="shared" si="43"/>
        <v>1.7320508075688772</v>
      </c>
      <c r="AY20" s="9">
        <f t="shared" si="44"/>
        <v>0.9975640502598242</v>
      </c>
      <c r="AZ20" s="9">
        <f t="shared" si="45"/>
        <v>6.9756473744125927E-2</v>
      </c>
      <c r="BA20" s="9">
        <f t="shared" si="46"/>
        <v>6.9813170079773806E-2</v>
      </c>
      <c r="BB20" s="9">
        <f t="shared" si="39"/>
        <v>4.0000000000000355</v>
      </c>
      <c r="BC20" s="9">
        <f t="shared" si="35"/>
        <v>8.5265128291212022E-12</v>
      </c>
    </row>
    <row r="21" spans="1:55">
      <c r="A21" s="10">
        <v>35</v>
      </c>
      <c r="B21" s="9">
        <f t="shared" si="48"/>
        <v>0.6108652381980153</v>
      </c>
      <c r="C21" s="10">
        <f t="shared" si="47"/>
        <v>35</v>
      </c>
      <c r="D21" s="9">
        <f t="shared" si="49"/>
        <v>0.6108652381980153</v>
      </c>
      <c r="E21" s="8">
        <v>-15</v>
      </c>
      <c r="F21" s="8">
        <f t="shared" si="0"/>
        <v>-3.75</v>
      </c>
      <c r="G21" s="9">
        <f t="shared" si="1"/>
        <v>-6.5449846949787352E-2</v>
      </c>
      <c r="H21" s="9">
        <f t="shared" si="2"/>
        <v>0.86417117691761669</v>
      </c>
      <c r="I21" s="9">
        <f t="shared" si="3"/>
        <v>-3.2487811811958589E-2</v>
      </c>
      <c r="J21" s="9">
        <f t="shared" si="4"/>
        <v>-4.6397403682661584E-2</v>
      </c>
      <c r="K21" s="9">
        <f t="shared" si="5"/>
        <v>-3.7576489924503666E-2</v>
      </c>
      <c r="L21" s="9">
        <f t="shared" si="6"/>
        <v>-3.7567647594538435E-2</v>
      </c>
      <c r="M21" s="12">
        <f t="shared" si="7"/>
        <v>0.99929408677036236</v>
      </c>
      <c r="N21" s="9">
        <f t="shared" si="8"/>
        <v>1.8783823797269217E-2</v>
      </c>
      <c r="O21" s="9">
        <f t="shared" si="9"/>
        <v>0.49964704338518118</v>
      </c>
      <c r="P21" s="9">
        <v>0</v>
      </c>
      <c r="Q21" s="9">
        <f t="shared" si="10"/>
        <v>-1.8783823797269217E-2</v>
      </c>
      <c r="R21" s="9">
        <f t="shared" si="11"/>
        <v>-0.49964704338518118</v>
      </c>
      <c r="S21" s="9">
        <v>0</v>
      </c>
      <c r="T21" s="9">
        <f t="shared" si="12"/>
        <v>-3.7567647594538435E-2</v>
      </c>
      <c r="U21" s="9">
        <f t="shared" si="13"/>
        <v>-0.99929408677036236</v>
      </c>
      <c r="V21" s="9">
        <f t="shared" si="14"/>
        <v>0</v>
      </c>
      <c r="W21" s="9">
        <f t="shared" si="15"/>
        <v>1</v>
      </c>
      <c r="X21" s="9">
        <f t="shared" si="16"/>
        <v>0.84538735312034752</v>
      </c>
      <c r="Y21" s="9">
        <f t="shared" si="17"/>
        <v>-0.53213485519713977</v>
      </c>
      <c r="Z21" s="9">
        <f t="shared" si="18"/>
        <v>-4.6397403682661584E-2</v>
      </c>
      <c r="AA21" s="9">
        <f t="shared" si="19"/>
        <v>1</v>
      </c>
      <c r="AB21" s="9">
        <f t="shared" si="20"/>
        <v>0.88295500071488586</v>
      </c>
      <c r="AC21" s="9">
        <f t="shared" si="21"/>
        <v>0.46715923157322259</v>
      </c>
      <c r="AD21" s="9">
        <f t="shared" si="22"/>
        <v>-4.6397403682661584E-2</v>
      </c>
      <c r="AE21" s="9">
        <f t="shared" si="23"/>
        <v>0.99999999999999989</v>
      </c>
      <c r="AF21" s="9">
        <f t="shared" si="24"/>
        <v>4.6364651141581156E-2</v>
      </c>
      <c r="AG21" s="9">
        <f t="shared" si="25"/>
        <v>-1.7430413108517702E-3</v>
      </c>
      <c r="AH21" s="9">
        <f t="shared" si="26"/>
        <v>0.86478163771642846</v>
      </c>
      <c r="AI21" s="9">
        <f t="shared" si="27"/>
        <v>0.8660254037844386</v>
      </c>
      <c r="AJ21" s="9">
        <f t="shared" si="40"/>
        <v>-6.588867263907644E-5</v>
      </c>
      <c r="AK21" s="9">
        <f t="shared" si="41"/>
        <v>-0.81972822600600259</v>
      </c>
      <c r="AL21" s="9">
        <f t="shared" si="42"/>
        <v>0.57275267886561188</v>
      </c>
      <c r="AM21" s="9">
        <f t="shared" si="36"/>
        <v>1</v>
      </c>
      <c r="AN21" s="9">
        <v>0</v>
      </c>
      <c r="AO21" s="9">
        <f t="shared" si="28"/>
        <v>-0.8191520442889918</v>
      </c>
      <c r="AP21" s="9">
        <f t="shared" si="29"/>
        <v>0.57357643635104605</v>
      </c>
      <c r="AQ21" s="9">
        <f t="shared" si="37"/>
        <v>0.99999949254845855</v>
      </c>
      <c r="AR21" s="9">
        <f t="shared" si="30"/>
        <v>1.0074238559052079E-3</v>
      </c>
      <c r="AS21" s="9">
        <f t="shared" si="31"/>
        <v>1.0074240263115053E-3</v>
      </c>
      <c r="AT21" s="17">
        <f t="shared" si="38"/>
        <v>3.4632686932635393</v>
      </c>
      <c r="AU21" s="9">
        <f t="shared" si="32"/>
        <v>1.7283423538352334</v>
      </c>
      <c r="AV21" s="9">
        <f t="shared" si="33"/>
        <v>-6.4975623623917178E-2</v>
      </c>
      <c r="AW21" s="9">
        <f t="shared" si="34"/>
        <v>-9.2794807365323168E-2</v>
      </c>
      <c r="AX21" s="9">
        <f t="shared" si="43"/>
        <v>1.7320508075688772</v>
      </c>
      <c r="AY21" s="9">
        <f t="shared" si="44"/>
        <v>0.99785892323860348</v>
      </c>
      <c r="AZ21" s="9">
        <f t="shared" si="45"/>
        <v>6.5403129230143603E-2</v>
      </c>
      <c r="BA21" s="9">
        <f t="shared" si="46"/>
        <v>6.5449846949787893E-2</v>
      </c>
      <c r="BB21" s="9">
        <f t="shared" si="39"/>
        <v>3.7500000000000306</v>
      </c>
      <c r="BC21" s="9">
        <f t="shared" si="35"/>
        <v>7.3541173151170369E-12</v>
      </c>
    </row>
    <row r="22" spans="1:55">
      <c r="A22" s="8">
        <v>35</v>
      </c>
      <c r="B22" s="9">
        <f t="shared" si="48"/>
        <v>0.6108652381980153</v>
      </c>
      <c r="C22" s="10">
        <f t="shared" si="47"/>
        <v>35</v>
      </c>
      <c r="D22" s="9">
        <f t="shared" si="49"/>
        <v>0.6108652381980153</v>
      </c>
      <c r="E22" s="8">
        <v>-14</v>
      </c>
      <c r="F22" s="8">
        <f t="shared" si="0"/>
        <v>-3.5</v>
      </c>
      <c r="G22" s="9">
        <f t="shared" si="1"/>
        <v>-6.1086523819801536E-2</v>
      </c>
      <c r="H22" s="9">
        <f t="shared" si="2"/>
        <v>0.86441009183459649</v>
      </c>
      <c r="I22" s="9">
        <f t="shared" si="3"/>
        <v>-3.0324748787237895E-2</v>
      </c>
      <c r="J22" s="9">
        <f t="shared" si="4"/>
        <v>-4.3308229535449154E-2</v>
      </c>
      <c r="K22" s="9">
        <f t="shared" si="5"/>
        <v>-3.5067056661469455E-2</v>
      </c>
      <c r="L22" s="9">
        <f t="shared" si="6"/>
        <v>-3.5059870119068526E-2</v>
      </c>
      <c r="M22" s="12">
        <f t="shared" si="7"/>
        <v>0.99938521377256428</v>
      </c>
      <c r="N22" s="9">
        <f t="shared" si="8"/>
        <v>1.7529935059534263E-2</v>
      </c>
      <c r="O22" s="9">
        <f t="shared" si="9"/>
        <v>0.49969260688628214</v>
      </c>
      <c r="P22" s="9">
        <v>0</v>
      </c>
      <c r="Q22" s="9">
        <f t="shared" si="10"/>
        <v>-1.7529935059534263E-2</v>
      </c>
      <c r="R22" s="9">
        <f t="shared" si="11"/>
        <v>-0.49969260688628214</v>
      </c>
      <c r="S22" s="9">
        <v>0</v>
      </c>
      <c r="T22" s="9">
        <f t="shared" si="12"/>
        <v>-3.5059870119068526E-2</v>
      </c>
      <c r="U22" s="9">
        <f t="shared" si="13"/>
        <v>-0.99938521377256428</v>
      </c>
      <c r="V22" s="9">
        <f t="shared" si="14"/>
        <v>0</v>
      </c>
      <c r="W22" s="9">
        <f t="shared" si="15"/>
        <v>1</v>
      </c>
      <c r="X22" s="9">
        <f t="shared" si="16"/>
        <v>0.84688015677506223</v>
      </c>
      <c r="Y22" s="9">
        <f t="shared" si="17"/>
        <v>-0.53001735567352004</v>
      </c>
      <c r="Z22" s="9">
        <f t="shared" si="18"/>
        <v>-4.3308229535449154E-2</v>
      </c>
      <c r="AA22" s="9">
        <f t="shared" si="19"/>
        <v>0.99999999999999989</v>
      </c>
      <c r="AB22" s="9">
        <f t="shared" si="20"/>
        <v>0.88194002689413076</v>
      </c>
      <c r="AC22" s="9">
        <f t="shared" si="21"/>
        <v>0.46936785809904424</v>
      </c>
      <c r="AD22" s="9">
        <f t="shared" si="22"/>
        <v>-4.3308229535449154E-2</v>
      </c>
      <c r="AE22" s="9">
        <f t="shared" si="23"/>
        <v>0.99999999999999989</v>
      </c>
      <c r="AF22" s="9">
        <f t="shared" si="24"/>
        <v>4.3281604232396138E-2</v>
      </c>
      <c r="AG22" s="9">
        <f t="shared" si="25"/>
        <v>-1.5183809025996547E-3</v>
      </c>
      <c r="AH22" s="9">
        <f t="shared" si="26"/>
        <v>0.86494184616915404</v>
      </c>
      <c r="AI22" s="9">
        <f t="shared" si="27"/>
        <v>0.86602540378443849</v>
      </c>
      <c r="AJ22" s="9">
        <f t="shared" si="40"/>
        <v>-5.3567403579039136E-5</v>
      </c>
      <c r="AK22" s="9">
        <f t="shared" si="41"/>
        <v>-0.81965407826135628</v>
      </c>
      <c r="AL22" s="9">
        <f t="shared" si="42"/>
        <v>0.5728587863689093</v>
      </c>
      <c r="AM22" s="9">
        <f t="shared" si="36"/>
        <v>1</v>
      </c>
      <c r="AN22" s="9">
        <v>0</v>
      </c>
      <c r="AO22" s="9">
        <f t="shared" si="28"/>
        <v>-0.8191520442889918</v>
      </c>
      <c r="AP22" s="9">
        <f t="shared" si="29"/>
        <v>0.57357643635104605</v>
      </c>
      <c r="AQ22" s="9">
        <f t="shared" si="37"/>
        <v>0.99999961503546353</v>
      </c>
      <c r="AR22" s="9">
        <f t="shared" si="30"/>
        <v>8.7745593890889634E-4</v>
      </c>
      <c r="AS22" s="9">
        <f t="shared" si="31"/>
        <v>8.7745605150538664E-4</v>
      </c>
      <c r="AT22" s="17">
        <f t="shared" si="38"/>
        <v>3.0164717075683463</v>
      </c>
      <c r="AU22" s="9">
        <f t="shared" si="32"/>
        <v>1.728820183669193</v>
      </c>
      <c r="AV22" s="9">
        <f t="shared" si="33"/>
        <v>-6.0649497574475797E-2</v>
      </c>
      <c r="AW22" s="9">
        <f t="shared" si="34"/>
        <v>-8.6616459070898308E-2</v>
      </c>
      <c r="AX22" s="9">
        <f t="shared" si="43"/>
        <v>1.732050807568877</v>
      </c>
      <c r="AY22" s="9">
        <f t="shared" si="44"/>
        <v>0.99813479842186703</v>
      </c>
      <c r="AZ22" s="9">
        <f t="shared" si="45"/>
        <v>6.1048539534855721E-2</v>
      </c>
      <c r="BA22" s="9">
        <f t="shared" si="46"/>
        <v>6.1086523819800384E-2</v>
      </c>
      <c r="BB22" s="9">
        <f t="shared" si="39"/>
        <v>3.4999999999999343</v>
      </c>
      <c r="BC22" s="9">
        <f t="shared" si="35"/>
        <v>-1.5774048733874224E-11</v>
      </c>
    </row>
    <row r="23" spans="1:55">
      <c r="A23" s="10">
        <v>35</v>
      </c>
      <c r="B23" s="9">
        <f t="shared" si="48"/>
        <v>0.6108652381980153</v>
      </c>
      <c r="C23" s="10">
        <f t="shared" si="47"/>
        <v>35</v>
      </c>
      <c r="D23" s="9">
        <f t="shared" si="49"/>
        <v>0.6108652381980153</v>
      </c>
      <c r="E23" s="8">
        <v>-13</v>
      </c>
      <c r="F23" s="8">
        <f t="shared" si="0"/>
        <v>-3.25</v>
      </c>
      <c r="G23" s="9">
        <f t="shared" si="1"/>
        <v>-5.6723200689815706E-2</v>
      </c>
      <c r="H23" s="9">
        <f t="shared" si="2"/>
        <v>0.86463254962944813</v>
      </c>
      <c r="I23" s="9">
        <f t="shared" si="3"/>
        <v>-2.8161108423012469E-2</v>
      </c>
      <c r="J23" s="9">
        <f t="shared" si="4"/>
        <v>-4.0218230861973833E-2</v>
      </c>
      <c r="K23" s="9">
        <f t="shared" si="5"/>
        <v>-3.2558520883535634E-2</v>
      </c>
      <c r="L23" s="9">
        <f t="shared" si="6"/>
        <v>-3.2552768872224212E-2</v>
      </c>
      <c r="M23" s="12">
        <f t="shared" si="7"/>
        <v>0.99947001817901049</v>
      </c>
      <c r="N23" s="9">
        <f t="shared" si="8"/>
        <v>1.6276384436112106E-2</v>
      </c>
      <c r="O23" s="9">
        <f t="shared" si="9"/>
        <v>0.49973500908950524</v>
      </c>
      <c r="P23" s="9">
        <v>0</v>
      </c>
      <c r="Q23" s="9">
        <f t="shared" si="10"/>
        <v>-1.6276384436112106E-2</v>
      </c>
      <c r="R23" s="9">
        <f t="shared" si="11"/>
        <v>-0.49973500908950524</v>
      </c>
      <c r="S23" s="9">
        <v>0</v>
      </c>
      <c r="T23" s="9">
        <f t="shared" si="12"/>
        <v>-3.2552768872224212E-2</v>
      </c>
      <c r="U23" s="9">
        <f t="shared" si="13"/>
        <v>-0.99947001817901049</v>
      </c>
      <c r="V23" s="9">
        <f t="shared" si="14"/>
        <v>0</v>
      </c>
      <c r="W23" s="9">
        <f t="shared" si="15"/>
        <v>1</v>
      </c>
      <c r="X23" s="9">
        <f t="shared" si="16"/>
        <v>0.84835616519333601</v>
      </c>
      <c r="Y23" s="9">
        <f t="shared" si="17"/>
        <v>-0.52789611751251775</v>
      </c>
      <c r="Z23" s="9">
        <f t="shared" si="18"/>
        <v>-4.0218230861973833E-2</v>
      </c>
      <c r="AA23" s="9">
        <f t="shared" si="19"/>
        <v>1</v>
      </c>
      <c r="AB23" s="9">
        <f t="shared" si="20"/>
        <v>0.88090893406556026</v>
      </c>
      <c r="AC23" s="9">
        <f t="shared" si="21"/>
        <v>0.4715739006664928</v>
      </c>
      <c r="AD23" s="9">
        <f t="shared" si="22"/>
        <v>-4.0218230861973833E-2</v>
      </c>
      <c r="AE23" s="9">
        <f t="shared" si="23"/>
        <v>1</v>
      </c>
      <c r="AF23" s="9">
        <f t="shared" si="24"/>
        <v>4.0196915930744627E-2</v>
      </c>
      <c r="AG23" s="9">
        <f t="shared" si="25"/>
        <v>-1.3092147736995889E-3</v>
      </c>
      <c r="AH23" s="9">
        <f t="shared" si="26"/>
        <v>0.86509103214998873</v>
      </c>
      <c r="AI23" s="9">
        <f t="shared" si="27"/>
        <v>0.8660254037844386</v>
      </c>
      <c r="AJ23" s="9">
        <f t="shared" si="40"/>
        <v>-4.2887177615757305E-5</v>
      </c>
      <c r="AK23" s="9">
        <f t="shared" si="41"/>
        <v>-0.81958501335044243</v>
      </c>
      <c r="AL23" s="9">
        <f t="shared" si="42"/>
        <v>0.57295759358965215</v>
      </c>
      <c r="AM23" s="9">
        <f t="shared" si="36"/>
        <v>1</v>
      </c>
      <c r="AN23" s="9">
        <v>0</v>
      </c>
      <c r="AO23" s="9">
        <f t="shared" si="28"/>
        <v>-0.8191520442889918</v>
      </c>
      <c r="AP23" s="9">
        <f t="shared" si="29"/>
        <v>0.57357643635104605</v>
      </c>
      <c r="AQ23" s="9">
        <f t="shared" si="37"/>
        <v>0.99999971386605924</v>
      </c>
      <c r="AR23" s="9">
        <f t="shared" si="30"/>
        <v>7.5648383968417903E-4</v>
      </c>
      <c r="AS23" s="9">
        <f t="shared" si="31"/>
        <v>7.5648391183608804E-4</v>
      </c>
      <c r="AT23" s="17">
        <f t="shared" si="38"/>
        <v>2.6006001250652706</v>
      </c>
      <c r="AU23" s="9">
        <f t="shared" si="32"/>
        <v>1.7292650992588963</v>
      </c>
      <c r="AV23" s="9">
        <f t="shared" si="33"/>
        <v>-5.6322216846024953E-2</v>
      </c>
      <c r="AW23" s="9">
        <f t="shared" si="34"/>
        <v>-8.0436461723947666E-2</v>
      </c>
      <c r="AX23" s="9">
        <f t="shared" si="43"/>
        <v>1.7320508075688772</v>
      </c>
      <c r="AY23" s="9">
        <f t="shared" si="44"/>
        <v>0.99839167055734879</v>
      </c>
      <c r="AZ23" s="9">
        <f t="shared" si="45"/>
        <v>5.6692787563378179E-2</v>
      </c>
      <c r="BA23" s="9">
        <f t="shared" si="46"/>
        <v>5.6723200689816379E-2</v>
      </c>
      <c r="BB23" s="9">
        <f t="shared" si="39"/>
        <v>3.2500000000000382</v>
      </c>
      <c r="BC23" s="9">
        <f t="shared" si="35"/>
        <v>9.1660012913052924E-12</v>
      </c>
    </row>
    <row r="24" spans="1:55">
      <c r="A24" s="8">
        <v>35</v>
      </c>
      <c r="B24" s="9">
        <f t="shared" si="48"/>
        <v>0.6108652381980153</v>
      </c>
      <c r="C24" s="10">
        <f t="shared" si="47"/>
        <v>35</v>
      </c>
      <c r="D24" s="9">
        <f t="shared" si="49"/>
        <v>0.6108652381980153</v>
      </c>
      <c r="E24" s="8">
        <v>-12</v>
      </c>
      <c r="F24" s="8">
        <f t="shared" si="0"/>
        <v>-3</v>
      </c>
      <c r="G24" s="9">
        <f t="shared" si="1"/>
        <v>-5.2359877559829883E-2</v>
      </c>
      <c r="H24" s="9">
        <f t="shared" si="2"/>
        <v>0.86483854606689581</v>
      </c>
      <c r="I24" s="9">
        <f t="shared" si="3"/>
        <v>-2.5996931911876034E-2</v>
      </c>
      <c r="J24" s="9">
        <f t="shared" si="4"/>
        <v>-3.7127466491356231E-2</v>
      </c>
      <c r="K24" s="9">
        <f t="shared" si="5"/>
        <v>-3.005081819561474E-2</v>
      </c>
      <c r="L24" s="9">
        <f t="shared" si="6"/>
        <v>-3.004629549288405E-2</v>
      </c>
      <c r="M24" s="12">
        <f t="shared" si="7"/>
        <v>0.99954850814112783</v>
      </c>
      <c r="N24" s="9">
        <f t="shared" si="8"/>
        <v>1.5023147746442025E-2</v>
      </c>
      <c r="O24" s="9">
        <f t="shared" si="9"/>
        <v>0.49977425407056392</v>
      </c>
      <c r="P24" s="9">
        <v>0</v>
      </c>
      <c r="Q24" s="9">
        <f t="shared" si="10"/>
        <v>-1.5023147746442025E-2</v>
      </c>
      <c r="R24" s="9">
        <f t="shared" si="11"/>
        <v>-0.49977425407056392</v>
      </c>
      <c r="S24" s="9">
        <v>0</v>
      </c>
      <c r="T24" s="9">
        <f t="shared" si="12"/>
        <v>-3.004629549288405E-2</v>
      </c>
      <c r="U24" s="9">
        <f t="shared" si="13"/>
        <v>-0.99954850814112783</v>
      </c>
      <c r="V24" s="9">
        <f t="shared" si="14"/>
        <v>0</v>
      </c>
      <c r="W24" s="9">
        <f t="shared" si="15"/>
        <v>1</v>
      </c>
      <c r="X24" s="9">
        <f t="shared" si="16"/>
        <v>0.84981539832045383</v>
      </c>
      <c r="Y24" s="9">
        <f t="shared" si="17"/>
        <v>-0.52577118598243999</v>
      </c>
      <c r="Z24" s="9">
        <f t="shared" si="18"/>
        <v>-3.7127466491356231E-2</v>
      </c>
      <c r="AA24" s="9">
        <f t="shared" si="19"/>
        <v>1</v>
      </c>
      <c r="AB24" s="9">
        <f t="shared" si="20"/>
        <v>0.87986169381333779</v>
      </c>
      <c r="AC24" s="9">
        <f t="shared" si="21"/>
        <v>0.4737773221586879</v>
      </c>
      <c r="AD24" s="9">
        <f t="shared" si="22"/>
        <v>-3.7127466491356231E-2</v>
      </c>
      <c r="AE24" s="9">
        <f t="shared" si="23"/>
        <v>0.99999999999999989</v>
      </c>
      <c r="AF24" s="9">
        <f t="shared" si="24"/>
        <v>3.7110703742494838E-2</v>
      </c>
      <c r="AG24" s="9">
        <f t="shared" si="25"/>
        <v>-1.1155428291014402E-3</v>
      </c>
      <c r="AH24" s="9">
        <f t="shared" si="26"/>
        <v>0.86522919000224041</v>
      </c>
      <c r="AI24" s="9">
        <f t="shared" si="27"/>
        <v>0.8660254037844386</v>
      </c>
      <c r="AJ24" s="9">
        <f t="shared" si="40"/>
        <v>-3.3730554441318422E-5</v>
      </c>
      <c r="AK24" s="9">
        <f t="shared" si="41"/>
        <v>-0.81952103788756658</v>
      </c>
      <c r="AL24" s="9">
        <f t="shared" si="42"/>
        <v>0.5730490967813624</v>
      </c>
      <c r="AM24" s="9">
        <f t="shared" si="36"/>
        <v>1</v>
      </c>
      <c r="AN24" s="9">
        <v>0</v>
      </c>
      <c r="AO24" s="9">
        <f t="shared" si="28"/>
        <v>-0.8191520442889918</v>
      </c>
      <c r="AP24" s="9">
        <f t="shared" si="29"/>
        <v>0.57357643635104605</v>
      </c>
      <c r="AQ24" s="9">
        <f t="shared" si="37"/>
        <v>0.999999792309476</v>
      </c>
      <c r="AR24" s="9">
        <f t="shared" si="30"/>
        <v>6.4450058558130198E-4</v>
      </c>
      <c r="AS24" s="9">
        <f t="shared" si="31"/>
        <v>6.4450063020019379E-4</v>
      </c>
      <c r="AT24" s="17">
        <f t="shared" si="38"/>
        <v>2.2156299602395748</v>
      </c>
      <c r="AU24" s="9">
        <f t="shared" si="32"/>
        <v>1.7296770921337916</v>
      </c>
      <c r="AV24" s="9">
        <f t="shared" si="33"/>
        <v>-5.1993863823752096E-2</v>
      </c>
      <c r="AW24" s="9">
        <f t="shared" si="34"/>
        <v>-7.4254932982712463E-2</v>
      </c>
      <c r="AX24" s="9">
        <f t="shared" si="43"/>
        <v>1.732050807568877</v>
      </c>
      <c r="AY24" s="9">
        <f t="shared" si="44"/>
        <v>0.99862953475457394</v>
      </c>
      <c r="AZ24" s="9">
        <f t="shared" si="45"/>
        <v>5.2335956242942995E-2</v>
      </c>
      <c r="BA24" s="9">
        <f t="shared" si="46"/>
        <v>5.235987755982905E-2</v>
      </c>
      <c r="BB24" s="9">
        <f t="shared" si="39"/>
        <v>2.999999999999952</v>
      </c>
      <c r="BC24" s="9">
        <f t="shared" si="35"/>
        <v>-1.1510792319313623E-11</v>
      </c>
    </row>
    <row r="25" spans="1:55">
      <c r="A25" s="10">
        <v>35</v>
      </c>
      <c r="B25" s="9">
        <f t="shared" si="48"/>
        <v>0.6108652381980153</v>
      </c>
      <c r="C25" s="10">
        <f t="shared" si="47"/>
        <v>35</v>
      </c>
      <c r="D25" s="9">
        <f t="shared" si="49"/>
        <v>0.6108652381980153</v>
      </c>
      <c r="E25" s="8">
        <v>-11</v>
      </c>
      <c r="F25" s="8">
        <f t="shared" si="0"/>
        <v>-2.75</v>
      </c>
      <c r="G25" s="9">
        <f t="shared" si="1"/>
        <v>-4.799655442984406E-2</v>
      </c>
      <c r="H25" s="9">
        <f t="shared" si="2"/>
        <v>0.86502807722506436</v>
      </c>
      <c r="I25" s="9">
        <f t="shared" si="3"/>
        <v>-2.3832260456629766E-2</v>
      </c>
      <c r="J25" s="9">
        <f t="shared" si="4"/>
        <v>-3.4035995267294721E-2</v>
      </c>
      <c r="K25" s="9">
        <f t="shared" si="5"/>
        <v>-2.7543884266894615E-2</v>
      </c>
      <c r="L25" s="9">
        <f t="shared" si="6"/>
        <v>-2.7540401632938978E-2</v>
      </c>
      <c r="M25" s="12">
        <f t="shared" si="7"/>
        <v>0.99962069120136587</v>
      </c>
      <c r="N25" s="9">
        <f t="shared" si="8"/>
        <v>1.3770200816469489E-2</v>
      </c>
      <c r="O25" s="9">
        <f t="shared" si="9"/>
        <v>0.49981034560068294</v>
      </c>
      <c r="P25" s="9">
        <v>0</v>
      </c>
      <c r="Q25" s="9">
        <f t="shared" si="10"/>
        <v>-1.3770200816469489E-2</v>
      </c>
      <c r="R25" s="9">
        <f t="shared" si="11"/>
        <v>-0.49981034560068294</v>
      </c>
      <c r="S25" s="9">
        <v>0</v>
      </c>
      <c r="T25" s="9">
        <f t="shared" si="12"/>
        <v>-2.7540401632938978E-2</v>
      </c>
      <c r="U25" s="9">
        <f t="shared" si="13"/>
        <v>-0.99962069120136587</v>
      </c>
      <c r="V25" s="9">
        <f t="shared" si="14"/>
        <v>0</v>
      </c>
      <c r="W25" s="9">
        <f t="shared" si="15"/>
        <v>1</v>
      </c>
      <c r="X25" s="9">
        <f t="shared" si="16"/>
        <v>0.85125787640859485</v>
      </c>
      <c r="Y25" s="9">
        <f t="shared" si="17"/>
        <v>-0.52364260605731272</v>
      </c>
      <c r="Z25" s="9">
        <f t="shared" si="18"/>
        <v>-3.4035995267294721E-2</v>
      </c>
      <c r="AA25" s="9">
        <f t="shared" si="19"/>
        <v>1</v>
      </c>
      <c r="AB25" s="9">
        <f t="shared" si="20"/>
        <v>0.87879827804153388</v>
      </c>
      <c r="AC25" s="9">
        <f t="shared" si="21"/>
        <v>0.47597808514405315</v>
      </c>
      <c r="AD25" s="9">
        <f t="shared" si="22"/>
        <v>-3.4035995267294721E-2</v>
      </c>
      <c r="AE25" s="9">
        <f t="shared" si="23"/>
        <v>1</v>
      </c>
      <c r="AF25" s="9">
        <f t="shared" si="24"/>
        <v>3.4023085114819565E-2</v>
      </c>
      <c r="AG25" s="9">
        <f t="shared" si="25"/>
        <v>-9.3736497963810685E-4</v>
      </c>
      <c r="AH25" s="9">
        <f t="shared" si="26"/>
        <v>0.86535631448910366</v>
      </c>
      <c r="AI25" s="9">
        <f t="shared" si="27"/>
        <v>0.86602540378443849</v>
      </c>
      <c r="AJ25" s="9">
        <f t="shared" si="40"/>
        <v>-2.598014328145104E-5</v>
      </c>
      <c r="AK25" s="9">
        <f t="shared" si="41"/>
        <v>-0.81946215799208555</v>
      </c>
      <c r="AL25" s="9">
        <f t="shared" si="42"/>
        <v>0.57313329247565659</v>
      </c>
      <c r="AM25" s="9">
        <f t="shared" si="36"/>
        <v>1</v>
      </c>
      <c r="AN25" s="9">
        <v>0</v>
      </c>
      <c r="AO25" s="9">
        <f t="shared" si="28"/>
        <v>-0.8191520442889918</v>
      </c>
      <c r="AP25" s="9">
        <f t="shared" si="29"/>
        <v>0.57357643635104605</v>
      </c>
      <c r="AQ25" s="9">
        <f t="shared" si="37"/>
        <v>0.99999985338901454</v>
      </c>
      <c r="AR25" s="9">
        <f t="shared" si="30"/>
        <v>5.4149972242638897E-4</v>
      </c>
      <c r="AS25" s="9">
        <f t="shared" si="31"/>
        <v>5.4149974888965989E-4</v>
      </c>
      <c r="AT25" s="17">
        <f t="shared" si="38"/>
        <v>1.8615390131262839</v>
      </c>
      <c r="AU25" s="9">
        <f t="shared" si="32"/>
        <v>1.7300561544501287</v>
      </c>
      <c r="AV25" s="9">
        <f t="shared" si="33"/>
        <v>-4.7664520913259567E-2</v>
      </c>
      <c r="AW25" s="9">
        <f t="shared" si="34"/>
        <v>-6.8071990534589441E-2</v>
      </c>
      <c r="AX25" s="9">
        <f t="shared" si="43"/>
        <v>1.7320508075688772</v>
      </c>
      <c r="AY25" s="9">
        <f t="shared" si="44"/>
        <v>0.99884838648495067</v>
      </c>
      <c r="AZ25" s="9">
        <f t="shared" si="45"/>
        <v>4.7978128521343699E-2</v>
      </c>
      <c r="BA25" s="9">
        <f t="shared" si="46"/>
        <v>4.7996554429843817E-2</v>
      </c>
      <c r="BB25" s="9">
        <f t="shared" si="39"/>
        <v>2.7499999999999862</v>
      </c>
      <c r="BC25" s="9">
        <f t="shared" si="35"/>
        <v>-3.3040237212844659E-12</v>
      </c>
    </row>
    <row r="26" spans="1:55">
      <c r="A26" s="8">
        <v>35</v>
      </c>
      <c r="B26" s="9">
        <f t="shared" si="48"/>
        <v>0.6108652381980153</v>
      </c>
      <c r="C26" s="10">
        <f t="shared" si="47"/>
        <v>35</v>
      </c>
      <c r="D26" s="9">
        <f t="shared" si="49"/>
        <v>0.6108652381980153</v>
      </c>
      <c r="E26" s="8">
        <v>-10</v>
      </c>
      <c r="F26" s="8">
        <f t="shared" si="0"/>
        <v>-2.5</v>
      </c>
      <c r="G26" s="9">
        <f t="shared" si="1"/>
        <v>-4.3633231299858237E-2</v>
      </c>
      <c r="H26" s="9">
        <f t="shared" si="2"/>
        <v>0.86520113949555366</v>
      </c>
      <c r="I26" s="9">
        <f t="shared" si="3"/>
        <v>-2.1667135269497872E-2</v>
      </c>
      <c r="J26" s="9">
        <f t="shared" si="4"/>
        <v>-3.0943876046945158E-2</v>
      </c>
      <c r="K26" s="9">
        <f t="shared" si="5"/>
        <v>-2.5037654825874542E-2</v>
      </c>
      <c r="L26" s="9">
        <f t="shared" si="6"/>
        <v>-2.5035038956336023E-2</v>
      </c>
      <c r="M26" s="12">
        <f t="shared" si="7"/>
        <v>0.9996865742943909</v>
      </c>
      <c r="N26" s="9">
        <f t="shared" si="8"/>
        <v>1.2517519478168012E-2</v>
      </c>
      <c r="O26" s="9">
        <f t="shared" si="9"/>
        <v>0.49984328714719545</v>
      </c>
      <c r="P26" s="9">
        <v>0</v>
      </c>
      <c r="Q26" s="9">
        <f t="shared" si="10"/>
        <v>-1.2517519478168012E-2</v>
      </c>
      <c r="R26" s="9">
        <f t="shared" si="11"/>
        <v>-0.49984328714719545</v>
      </c>
      <c r="S26" s="9">
        <v>0</v>
      </c>
      <c r="T26" s="9">
        <f t="shared" si="12"/>
        <v>-2.5035038956336023E-2</v>
      </c>
      <c r="U26" s="9">
        <f t="shared" si="13"/>
        <v>-0.9996865742943909</v>
      </c>
      <c r="V26" s="9">
        <f t="shared" si="14"/>
        <v>0</v>
      </c>
      <c r="W26" s="9">
        <f t="shared" si="15"/>
        <v>1</v>
      </c>
      <c r="X26" s="9">
        <f t="shared" si="16"/>
        <v>0.85268362001738562</v>
      </c>
      <c r="Y26" s="9">
        <f t="shared" si="17"/>
        <v>-0.52151042241669332</v>
      </c>
      <c r="Z26" s="9">
        <f t="shared" si="18"/>
        <v>-3.0943876046945158E-2</v>
      </c>
      <c r="AA26" s="9">
        <f t="shared" si="19"/>
        <v>0.99999999999999989</v>
      </c>
      <c r="AB26" s="9">
        <f t="shared" si="20"/>
        <v>0.8777186589737217</v>
      </c>
      <c r="AC26" s="9">
        <f t="shared" si="21"/>
        <v>0.47817615187769758</v>
      </c>
      <c r="AD26" s="9">
        <f t="shared" si="22"/>
        <v>-3.0943876046945158E-2</v>
      </c>
      <c r="AE26" s="9">
        <f t="shared" si="23"/>
        <v>1</v>
      </c>
      <c r="AF26" s="9">
        <f t="shared" si="24"/>
        <v>3.0934177440760862E-2</v>
      </c>
      <c r="AG26" s="9">
        <f t="shared" si="25"/>
        <v>-7.7468114229530514E-4</v>
      </c>
      <c r="AH26" s="9">
        <f t="shared" si="26"/>
        <v>0.86547240079345744</v>
      </c>
      <c r="AI26" s="9">
        <f t="shared" si="27"/>
        <v>0.86602540378443849</v>
      </c>
      <c r="AJ26" s="9">
        <f t="shared" si="40"/>
        <v>-1.951859908893086E-5</v>
      </c>
      <c r="AK26" s="9">
        <f t="shared" si="41"/>
        <v>-0.81940837928956411</v>
      </c>
      <c r="AL26" s="9">
        <f t="shared" si="42"/>
        <v>0.57321017748211189</v>
      </c>
      <c r="AM26" s="9">
        <f t="shared" si="36"/>
        <v>1</v>
      </c>
      <c r="AN26" s="9">
        <v>0</v>
      </c>
      <c r="AO26" s="9">
        <f t="shared" si="28"/>
        <v>-0.8191520442889918</v>
      </c>
      <c r="AP26" s="9">
        <f t="shared" si="29"/>
        <v>0.57357643635104605</v>
      </c>
      <c r="AQ26" s="9">
        <f t="shared" si="37"/>
        <v>0.99999989988291638</v>
      </c>
      <c r="AR26" s="9">
        <f t="shared" si="30"/>
        <v>4.4747531468774577E-4</v>
      </c>
      <c r="AS26" s="9">
        <f t="shared" si="31"/>
        <v>4.4747532962105421E-4</v>
      </c>
      <c r="AT26" s="17">
        <f t="shared" si="38"/>
        <v>1.5383068694107056</v>
      </c>
      <c r="AU26" s="9">
        <f t="shared" si="32"/>
        <v>1.7304022789911073</v>
      </c>
      <c r="AV26" s="9">
        <f t="shared" si="33"/>
        <v>-4.3334270538995745E-2</v>
      </c>
      <c r="AW26" s="9">
        <f t="shared" si="34"/>
        <v>-6.1887752093890316E-2</v>
      </c>
      <c r="AX26" s="9">
        <f t="shared" si="43"/>
        <v>1.7320508075688772</v>
      </c>
      <c r="AY26" s="9">
        <f t="shared" si="44"/>
        <v>0.9990482215818578</v>
      </c>
      <c r="AZ26" s="9">
        <f t="shared" si="45"/>
        <v>4.3619387365334654E-2</v>
      </c>
      <c r="BA26" s="9">
        <f t="shared" si="46"/>
        <v>4.3633231299856891E-2</v>
      </c>
      <c r="BB26" s="9">
        <f t="shared" si="39"/>
        <v>2.4999999999999227</v>
      </c>
      <c r="BC26" s="9">
        <f t="shared" si="35"/>
        <v>-1.8545165403338615E-11</v>
      </c>
    </row>
    <row r="27" spans="1:55">
      <c r="A27" s="10">
        <v>35</v>
      </c>
      <c r="B27" s="9">
        <f t="shared" si="48"/>
        <v>0.6108652381980153</v>
      </c>
      <c r="C27" s="10">
        <f t="shared" si="47"/>
        <v>35</v>
      </c>
      <c r="D27" s="9">
        <f t="shared" si="49"/>
        <v>0.6108652381980153</v>
      </c>
      <c r="E27" s="8">
        <v>-9</v>
      </c>
      <c r="F27" s="8">
        <f t="shared" si="0"/>
        <v>-2.25</v>
      </c>
      <c r="G27" s="9">
        <f t="shared" si="1"/>
        <v>-3.9269908169872414E-2</v>
      </c>
      <c r="H27" s="9">
        <f t="shared" si="2"/>
        <v>0.86535772958350743</v>
      </c>
      <c r="I27" s="9">
        <f t="shared" si="3"/>
        <v>-1.9501597571342951E-2</v>
      </c>
      <c r="J27" s="9">
        <f t="shared" si="4"/>
        <v>-2.7851167699800297E-2</v>
      </c>
      <c r="K27" s="9">
        <f t="shared" si="5"/>
        <v>-2.2532065655406028E-2</v>
      </c>
      <c r="L27" s="9">
        <f t="shared" si="6"/>
        <v>-2.2530159138111201E-2</v>
      </c>
      <c r="M27" s="12">
        <f t="shared" si="7"/>
        <v>0.99974616374818437</v>
      </c>
      <c r="N27" s="9">
        <f t="shared" si="8"/>
        <v>1.12650795690556E-2</v>
      </c>
      <c r="O27" s="9">
        <f t="shared" si="9"/>
        <v>0.49987308187409218</v>
      </c>
      <c r="P27" s="9">
        <v>0</v>
      </c>
      <c r="Q27" s="9">
        <f t="shared" si="10"/>
        <v>-1.12650795690556E-2</v>
      </c>
      <c r="R27" s="9">
        <f t="shared" si="11"/>
        <v>-0.49987308187409218</v>
      </c>
      <c r="S27" s="9">
        <v>0</v>
      </c>
      <c r="T27" s="9">
        <f t="shared" si="12"/>
        <v>-2.2530159138111201E-2</v>
      </c>
      <c r="U27" s="9">
        <f t="shared" si="13"/>
        <v>-0.99974616374818437</v>
      </c>
      <c r="V27" s="9">
        <f t="shared" si="14"/>
        <v>0</v>
      </c>
      <c r="W27" s="9">
        <f t="shared" si="15"/>
        <v>1</v>
      </c>
      <c r="X27" s="9">
        <f t="shared" si="16"/>
        <v>0.85409265001445178</v>
      </c>
      <c r="Y27" s="9">
        <f t="shared" si="17"/>
        <v>-0.51937467944543514</v>
      </c>
      <c r="Z27" s="9">
        <f t="shared" si="18"/>
        <v>-2.7851167699800297E-2</v>
      </c>
      <c r="AA27" s="9">
        <f t="shared" si="19"/>
        <v>0.99999999999999989</v>
      </c>
      <c r="AB27" s="9">
        <f t="shared" si="20"/>
        <v>0.87662280915256308</v>
      </c>
      <c r="AC27" s="9">
        <f t="shared" si="21"/>
        <v>0.48037148430274923</v>
      </c>
      <c r="AD27" s="9">
        <f t="shared" si="22"/>
        <v>-2.7851167699800297E-2</v>
      </c>
      <c r="AE27" s="9">
        <f t="shared" si="23"/>
        <v>1</v>
      </c>
      <c r="AF27" s="9">
        <f t="shared" si="24"/>
        <v>2.7844098063782692E-2</v>
      </c>
      <c r="AG27" s="9">
        <f t="shared" si="25"/>
        <v>-6.2749124045872312E-4</v>
      </c>
      <c r="AH27" s="9">
        <f t="shared" si="26"/>
        <v>0.86557744451767993</v>
      </c>
      <c r="AI27" s="9">
        <f t="shared" si="27"/>
        <v>0.86602540378443849</v>
      </c>
      <c r="AJ27" s="9">
        <f t="shared" si="40"/>
        <v>-1.4228618736119442E-5</v>
      </c>
      <c r="AK27" s="9">
        <f t="shared" si="41"/>
        <v>-0.81935970691283888</v>
      </c>
      <c r="AL27" s="9">
        <f t="shared" si="42"/>
        <v>0.5732797488881437</v>
      </c>
      <c r="AM27" s="9">
        <f t="shared" si="36"/>
        <v>1</v>
      </c>
      <c r="AN27" s="9">
        <v>0</v>
      </c>
      <c r="AO27" s="9">
        <f t="shared" si="28"/>
        <v>-0.8191520442889918</v>
      </c>
      <c r="AP27" s="9">
        <f t="shared" si="29"/>
        <v>0.57357643635104605</v>
      </c>
      <c r="AQ27" s="9">
        <f t="shared" si="37"/>
        <v>0.9999999343251651</v>
      </c>
      <c r="AR27" s="9">
        <f t="shared" si="30"/>
        <v>3.6242194397906536E-4</v>
      </c>
      <c r="AS27" s="9">
        <f t="shared" si="31"/>
        <v>3.6242195191306604E-4</v>
      </c>
      <c r="AT27" s="17">
        <f t="shared" si="38"/>
        <v>1.2459148948507173</v>
      </c>
      <c r="AU27" s="9">
        <f t="shared" si="32"/>
        <v>1.7307154591670149</v>
      </c>
      <c r="AV27" s="9">
        <f t="shared" si="33"/>
        <v>-3.9003195142685909E-2</v>
      </c>
      <c r="AW27" s="9">
        <f t="shared" si="34"/>
        <v>-5.5702335399600594E-2</v>
      </c>
      <c r="AX27" s="9">
        <f t="shared" si="43"/>
        <v>1.7320508075688772</v>
      </c>
      <c r="AY27" s="9">
        <f t="shared" si="44"/>
        <v>0.99922903624072279</v>
      </c>
      <c r="AZ27" s="9">
        <f t="shared" si="45"/>
        <v>3.9259815759072225E-2</v>
      </c>
      <c r="BA27" s="9">
        <f t="shared" si="46"/>
        <v>3.9269908169876029E-2</v>
      </c>
      <c r="BB27" s="9">
        <f t="shared" si="39"/>
        <v>2.2500000000002074</v>
      </c>
      <c r="BC27" s="9">
        <f t="shared" si="35"/>
        <v>4.9773518639995018E-11</v>
      </c>
    </row>
    <row r="28" spans="1:55">
      <c r="A28" s="8">
        <v>35</v>
      </c>
      <c r="B28" s="9">
        <f t="shared" si="48"/>
        <v>0.6108652381980153</v>
      </c>
      <c r="C28" s="10">
        <f t="shared" si="47"/>
        <v>35</v>
      </c>
      <c r="D28" s="9">
        <f t="shared" si="49"/>
        <v>0.6108652381980153</v>
      </c>
      <c r="E28" s="8">
        <v>-8</v>
      </c>
      <c r="F28" s="8">
        <f t="shared" si="0"/>
        <v>-2</v>
      </c>
      <c r="G28" s="9">
        <f t="shared" si="1"/>
        <v>-3.4906585039886591E-2</v>
      </c>
      <c r="H28" s="9">
        <f t="shared" si="2"/>
        <v>0.86549784450767642</v>
      </c>
      <c r="I28" s="9">
        <f t="shared" si="3"/>
        <v>-1.7335688590881214E-2</v>
      </c>
      <c r="J28" s="9">
        <f t="shared" si="4"/>
        <v>-2.4757929106569026E-2</v>
      </c>
      <c r="K28" s="9">
        <f t="shared" si="5"/>
        <v>-2.0027052587737942E-2</v>
      </c>
      <c r="L28" s="9">
        <f t="shared" si="6"/>
        <v>-2.0025713863412585E-2</v>
      </c>
      <c r="M28" s="12">
        <f t="shared" si="7"/>
        <v>0.99979946528504438</v>
      </c>
      <c r="N28" s="9">
        <f t="shared" si="8"/>
        <v>1.0012856931706293E-2</v>
      </c>
      <c r="O28" s="9">
        <f t="shared" si="9"/>
        <v>0.49989973264252219</v>
      </c>
      <c r="P28" s="9">
        <v>0</v>
      </c>
      <c r="Q28" s="9">
        <f t="shared" si="10"/>
        <v>-1.0012856931706293E-2</v>
      </c>
      <c r="R28" s="9">
        <f t="shared" si="11"/>
        <v>-0.49989973264252219</v>
      </c>
      <c r="S28" s="9">
        <v>0</v>
      </c>
      <c r="T28" s="9">
        <f t="shared" si="12"/>
        <v>-2.0025713863412585E-2</v>
      </c>
      <c r="U28" s="9">
        <f t="shared" si="13"/>
        <v>-0.99979946528504438</v>
      </c>
      <c r="V28" s="9">
        <f t="shared" si="14"/>
        <v>0</v>
      </c>
      <c r="W28" s="9">
        <f t="shared" si="15"/>
        <v>1</v>
      </c>
      <c r="X28" s="9">
        <f t="shared" si="16"/>
        <v>0.85548498757597013</v>
      </c>
      <c r="Y28" s="9">
        <f t="shared" si="17"/>
        <v>-0.51723542123340338</v>
      </c>
      <c r="Z28" s="9">
        <f t="shared" si="18"/>
        <v>-2.4757929106569026E-2</v>
      </c>
      <c r="AA28" s="9">
        <f t="shared" si="19"/>
        <v>1</v>
      </c>
      <c r="AB28" s="9">
        <f t="shared" si="20"/>
        <v>0.8755107014393827</v>
      </c>
      <c r="AC28" s="9">
        <f t="shared" si="21"/>
        <v>0.48256404405164099</v>
      </c>
      <c r="AD28" s="9">
        <f t="shared" si="22"/>
        <v>-2.4757929106569026E-2</v>
      </c>
      <c r="AE28" s="9">
        <f t="shared" si="23"/>
        <v>1</v>
      </c>
      <c r="AF28" s="9">
        <f t="shared" si="24"/>
        <v>2.4752964282312748E-2</v>
      </c>
      <c r="AG28" s="9">
        <f t="shared" si="25"/>
        <v>-4.957952041388053E-4</v>
      </c>
      <c r="AH28" s="9">
        <f t="shared" si="26"/>
        <v>0.86567144168347965</v>
      </c>
      <c r="AI28" s="9">
        <f t="shared" si="27"/>
        <v>0.8660254037844386</v>
      </c>
      <c r="AJ28" s="9">
        <f t="shared" si="40"/>
        <v>-9.9929372066043243E-6</v>
      </c>
      <c r="AK28" s="9">
        <f t="shared" si="41"/>
        <v>-0.81931614550298759</v>
      </c>
      <c r="AL28" s="9">
        <f t="shared" si="42"/>
        <v>0.57334200405889368</v>
      </c>
      <c r="AM28" s="9">
        <f t="shared" si="36"/>
        <v>1</v>
      </c>
      <c r="AN28" s="9">
        <v>0</v>
      </c>
      <c r="AO28" s="9">
        <f t="shared" si="28"/>
        <v>-0.8191520442889918</v>
      </c>
      <c r="AP28" s="9">
        <f t="shared" si="29"/>
        <v>0.57357643635104605</v>
      </c>
      <c r="AQ28" s="9">
        <f t="shared" si="37"/>
        <v>0.99999995900621652</v>
      </c>
      <c r="AR28" s="9">
        <f t="shared" si="30"/>
        <v>2.8633470850113435E-4</v>
      </c>
      <c r="AS28" s="9">
        <f t="shared" si="31"/>
        <v>2.8633471241378206E-4</v>
      </c>
      <c r="AT28" s="17">
        <f t="shared" si="38"/>
        <v>0.9843462329641135</v>
      </c>
      <c r="AU28" s="9">
        <f t="shared" si="32"/>
        <v>1.7309956890153528</v>
      </c>
      <c r="AV28" s="9">
        <f t="shared" si="33"/>
        <v>-3.4671377181762386E-2</v>
      </c>
      <c r="AW28" s="9">
        <f t="shared" si="34"/>
        <v>-4.9515858213138052E-2</v>
      </c>
      <c r="AX28" s="9">
        <f t="shared" si="43"/>
        <v>1.7320508075688772</v>
      </c>
      <c r="AY28" s="9">
        <f t="shared" si="44"/>
        <v>0.99939082701909576</v>
      </c>
      <c r="AZ28" s="9">
        <f t="shared" si="45"/>
        <v>3.4899496702499741E-2</v>
      </c>
      <c r="BA28" s="9">
        <f t="shared" si="46"/>
        <v>3.4906585039885356E-2</v>
      </c>
      <c r="BB28" s="9">
        <f t="shared" si="39"/>
        <v>1.9999999999999294</v>
      </c>
      <c r="BC28" s="9">
        <f t="shared" si="35"/>
        <v>-1.6946444247878389E-11</v>
      </c>
    </row>
    <row r="29" spans="1:55">
      <c r="A29" s="10">
        <v>35</v>
      </c>
      <c r="B29" s="9">
        <f t="shared" si="48"/>
        <v>0.6108652381980153</v>
      </c>
      <c r="C29" s="10">
        <f t="shared" si="47"/>
        <v>35</v>
      </c>
      <c r="D29" s="9">
        <f t="shared" si="49"/>
        <v>0.6108652381980153</v>
      </c>
      <c r="E29" s="8">
        <v>-7</v>
      </c>
      <c r="F29" s="8">
        <f t="shared" si="0"/>
        <v>-1.75</v>
      </c>
      <c r="G29" s="9">
        <f t="shared" si="1"/>
        <v>-3.0543261909900768E-2</v>
      </c>
      <c r="H29" s="9">
        <f t="shared" si="2"/>
        <v>0.86562148160047414</v>
      </c>
      <c r="I29" s="9">
        <f t="shared" si="3"/>
        <v>-1.5169449563897569E-2</v>
      </c>
      <c r="J29" s="9">
        <f t="shared" si="4"/>
        <v>-2.1664219158055352E-2</v>
      </c>
      <c r="K29" s="9">
        <f t="shared" si="5"/>
        <v>-1.7522551499565536E-2</v>
      </c>
      <c r="L29" s="9">
        <f t="shared" si="6"/>
        <v>-1.7521654826514424E-2</v>
      </c>
      <c r="M29" s="12">
        <f t="shared" si="7"/>
        <v>0.99984648402249254</v>
      </c>
      <c r="N29" s="9">
        <f t="shared" si="8"/>
        <v>8.760827413257212E-3</v>
      </c>
      <c r="O29" s="9">
        <f t="shared" si="9"/>
        <v>0.49992324201124627</v>
      </c>
      <c r="P29" s="9">
        <v>0</v>
      </c>
      <c r="Q29" s="9">
        <f t="shared" si="10"/>
        <v>-8.760827413257212E-3</v>
      </c>
      <c r="R29" s="9">
        <f t="shared" si="11"/>
        <v>-0.49992324201124627</v>
      </c>
      <c r="S29" s="9">
        <v>0</v>
      </c>
      <c r="T29" s="9">
        <f t="shared" si="12"/>
        <v>-1.7521654826514424E-2</v>
      </c>
      <c r="U29" s="9">
        <f t="shared" si="13"/>
        <v>-0.99984648402249254</v>
      </c>
      <c r="V29" s="9">
        <f t="shared" si="14"/>
        <v>0</v>
      </c>
      <c r="W29" s="9">
        <f t="shared" si="15"/>
        <v>1</v>
      </c>
      <c r="X29" s="9">
        <f t="shared" si="16"/>
        <v>0.85686065418721691</v>
      </c>
      <c r="Y29" s="9">
        <f t="shared" si="17"/>
        <v>-0.51509269157514381</v>
      </c>
      <c r="Z29" s="9">
        <f t="shared" si="18"/>
        <v>-2.1664219158055352E-2</v>
      </c>
      <c r="AA29" s="9">
        <f t="shared" si="19"/>
        <v>0.99999999999999989</v>
      </c>
      <c r="AB29" s="9">
        <f t="shared" si="20"/>
        <v>0.87438230901373137</v>
      </c>
      <c r="AC29" s="9">
        <f t="shared" si="21"/>
        <v>0.48475379244734873</v>
      </c>
      <c r="AD29" s="9">
        <f t="shared" si="22"/>
        <v>-2.1664219158055352E-2</v>
      </c>
      <c r="AE29" s="9">
        <f t="shared" si="23"/>
        <v>1</v>
      </c>
      <c r="AF29" s="9">
        <f t="shared" si="24"/>
        <v>2.1660893354274367E-2</v>
      </c>
      <c r="AG29" s="9">
        <f t="shared" si="25"/>
        <v>-3.7959297017340683E-4</v>
      </c>
      <c r="AH29" s="9">
        <f t="shared" si="26"/>
        <v>0.8657543887317416</v>
      </c>
      <c r="AI29" s="9">
        <f t="shared" si="27"/>
        <v>0.86602540378443849</v>
      </c>
      <c r="AJ29" s="9">
        <f t="shared" si="40"/>
        <v>-6.6943237861192412E-6</v>
      </c>
      <c r="AK29" s="9">
        <f t="shared" si="41"/>
        <v>-0.81927769921020532</v>
      </c>
      <c r="AL29" s="9">
        <f t="shared" si="42"/>
        <v>0.57339694063712809</v>
      </c>
      <c r="AM29" s="9">
        <f t="shared" si="36"/>
        <v>0.99999999999999989</v>
      </c>
      <c r="AN29" s="9">
        <v>0</v>
      </c>
      <c r="AO29" s="9">
        <f t="shared" si="28"/>
        <v>-0.8191520442889918</v>
      </c>
      <c r="AP29" s="9">
        <f t="shared" si="29"/>
        <v>0.57357643635104605</v>
      </c>
      <c r="AQ29" s="9">
        <f t="shared" si="37"/>
        <v>0.99999997597365775</v>
      </c>
      <c r="AR29" s="9">
        <f t="shared" si="30"/>
        <v>2.1920922412853428E-4</v>
      </c>
      <c r="AS29" s="9">
        <f t="shared" si="31"/>
        <v>2.1920922588413293E-4</v>
      </c>
      <c r="AT29" s="17">
        <f t="shared" si="38"/>
        <v>0.75358580840944422</v>
      </c>
      <c r="AU29" s="9">
        <f t="shared" si="32"/>
        <v>1.7312429632009483</v>
      </c>
      <c r="AV29" s="9">
        <f t="shared" si="33"/>
        <v>-3.0338899127795083E-2</v>
      </c>
      <c r="AW29" s="9">
        <f t="shared" si="34"/>
        <v>-4.3328438316110704E-2</v>
      </c>
      <c r="AX29" s="9">
        <f t="shared" si="43"/>
        <v>1.7320508075688772</v>
      </c>
      <c r="AY29" s="9">
        <f t="shared" si="44"/>
        <v>0.99953359083671289</v>
      </c>
      <c r="AZ29" s="9">
        <f t="shared" si="45"/>
        <v>3.0538513209824918E-2</v>
      </c>
      <c r="BA29" s="9">
        <f t="shared" si="46"/>
        <v>3.0543261909903027E-2</v>
      </c>
      <c r="BB29" s="9">
        <f t="shared" si="39"/>
        <v>1.7500000000001295</v>
      </c>
      <c r="BC29" s="9">
        <f t="shared" si="35"/>
        <v>3.1068481121110381E-11</v>
      </c>
    </row>
    <row r="30" spans="1:55">
      <c r="A30" s="8">
        <v>35</v>
      </c>
      <c r="B30" s="9">
        <f t="shared" si="48"/>
        <v>0.6108652381980153</v>
      </c>
      <c r="C30" s="10">
        <f t="shared" si="47"/>
        <v>35</v>
      </c>
      <c r="D30" s="9">
        <f t="shared" si="49"/>
        <v>0.6108652381980153</v>
      </c>
      <c r="E30" s="8">
        <v>-6</v>
      </c>
      <c r="F30" s="8">
        <f t="shared" si="0"/>
        <v>-1.5</v>
      </c>
      <c r="G30" s="9">
        <f t="shared" si="1"/>
        <v>-2.6179938779914941E-2</v>
      </c>
      <c r="H30" s="9">
        <f t="shared" si="2"/>
        <v>0.86572863850802872</v>
      </c>
      <c r="I30" s="9">
        <f t="shared" si="3"/>
        <v>-1.3002921732460513E-2</v>
      </c>
      <c r="J30" s="9">
        <f t="shared" si="4"/>
        <v>-1.8570096754037205E-2</v>
      </c>
      <c r="K30" s="9">
        <f t="shared" si="5"/>
        <v>-1.5018498307083055E-2</v>
      </c>
      <c r="L30" s="9">
        <f t="shared" si="6"/>
        <v>-1.5017933729823255E-2</v>
      </c>
      <c r="M30" s="12">
        <f t="shared" si="7"/>
        <v>0.99988722447408374</v>
      </c>
      <c r="N30" s="9">
        <f t="shared" si="8"/>
        <v>7.5089668649116273E-3</v>
      </c>
      <c r="O30" s="9">
        <f t="shared" si="9"/>
        <v>0.49994361223704187</v>
      </c>
      <c r="P30" s="9">
        <v>0</v>
      </c>
      <c r="Q30" s="9">
        <f t="shared" si="10"/>
        <v>-7.5089668649116273E-3</v>
      </c>
      <c r="R30" s="9">
        <f t="shared" si="11"/>
        <v>-0.49994361223704187</v>
      </c>
      <c r="S30" s="9">
        <v>0</v>
      </c>
      <c r="T30" s="9">
        <f t="shared" si="12"/>
        <v>-1.5017933729823255E-2</v>
      </c>
      <c r="U30" s="9">
        <f t="shared" si="13"/>
        <v>-0.99988722447408374</v>
      </c>
      <c r="V30" s="9">
        <f t="shared" si="14"/>
        <v>0</v>
      </c>
      <c r="W30" s="9">
        <f t="shared" si="15"/>
        <v>1</v>
      </c>
      <c r="X30" s="9">
        <f t="shared" si="16"/>
        <v>0.85821967164311708</v>
      </c>
      <c r="Y30" s="9">
        <f t="shared" si="17"/>
        <v>-0.51294653396950241</v>
      </c>
      <c r="Z30" s="9">
        <f t="shared" si="18"/>
        <v>-1.8570096754037205E-2</v>
      </c>
      <c r="AA30" s="9">
        <f t="shared" si="19"/>
        <v>0.99999999999999989</v>
      </c>
      <c r="AB30" s="9">
        <f t="shared" si="20"/>
        <v>0.87323760537294037</v>
      </c>
      <c r="AC30" s="9">
        <f t="shared" si="21"/>
        <v>0.48694069050458133</v>
      </c>
      <c r="AD30" s="9">
        <f t="shared" si="22"/>
        <v>-1.8570096754037205E-2</v>
      </c>
      <c r="AE30" s="9">
        <f t="shared" si="23"/>
        <v>1</v>
      </c>
      <c r="AF30" s="9">
        <f t="shared" si="24"/>
        <v>1.8568002501609452E-2</v>
      </c>
      <c r="AG30" s="9">
        <f t="shared" si="25"/>
        <v>-2.788844824085367E-4</v>
      </c>
      <c r="AH30" s="9">
        <f t="shared" si="26"/>
        <v>0.86582628252239235</v>
      </c>
      <c r="AI30" s="9">
        <f t="shared" si="27"/>
        <v>0.8660254037844386</v>
      </c>
      <c r="AJ30" s="9">
        <f t="shared" si="40"/>
        <v>-4.2155782527964619E-6</v>
      </c>
      <c r="AK30" s="9">
        <f t="shared" si="41"/>
        <v>-0.81924437169458886</v>
      </c>
      <c r="AL30" s="9">
        <f t="shared" si="42"/>
        <v>0.57344455654314763</v>
      </c>
      <c r="AM30" s="9">
        <f t="shared" si="36"/>
        <v>1</v>
      </c>
      <c r="AN30" s="9">
        <v>0</v>
      </c>
      <c r="AO30" s="9">
        <f t="shared" si="28"/>
        <v>-0.8191520442889918</v>
      </c>
      <c r="AP30" s="9">
        <f t="shared" si="29"/>
        <v>0.57357643635104605</v>
      </c>
      <c r="AQ30" s="9">
        <f t="shared" si="37"/>
        <v>0.99999998703279769</v>
      </c>
      <c r="AR30" s="9">
        <f t="shared" si="30"/>
        <v>1.6104162319659804E-4</v>
      </c>
      <c r="AS30" s="9">
        <f t="shared" si="31"/>
        <v>1.6104162389268448E-4</v>
      </c>
      <c r="AT30" s="17">
        <f t="shared" si="38"/>
        <v>0.55362032249903892</v>
      </c>
      <c r="AU30" s="9">
        <f t="shared" si="32"/>
        <v>1.7314572770160574</v>
      </c>
      <c r="AV30" s="9">
        <f t="shared" si="33"/>
        <v>-2.6005843464921075E-2</v>
      </c>
      <c r="AW30" s="9">
        <f t="shared" si="34"/>
        <v>-3.7140193508074411E-2</v>
      </c>
      <c r="AX30" s="9">
        <f t="shared" si="43"/>
        <v>1.7320508075688772</v>
      </c>
      <c r="AY30" s="9">
        <f t="shared" si="44"/>
        <v>0.99965732497555726</v>
      </c>
      <c r="AZ30" s="9">
        <f t="shared" si="45"/>
        <v>2.6176948307874599E-2</v>
      </c>
      <c r="BA30" s="9">
        <f t="shared" si="46"/>
        <v>2.6179938779916392E-2</v>
      </c>
      <c r="BB30" s="9">
        <f t="shared" si="39"/>
        <v>1.500000000000083</v>
      </c>
      <c r="BC30" s="9">
        <f t="shared" si="35"/>
        <v>1.993072373807081E-11</v>
      </c>
    </row>
    <row r="31" spans="1:55">
      <c r="A31" s="10">
        <v>35</v>
      </c>
      <c r="B31" s="9">
        <f t="shared" si="48"/>
        <v>0.6108652381980153</v>
      </c>
      <c r="C31" s="10">
        <f t="shared" si="47"/>
        <v>35</v>
      </c>
      <c r="D31" s="9">
        <f t="shared" si="49"/>
        <v>0.6108652381980153</v>
      </c>
      <c r="E31" s="8">
        <v>-5</v>
      </c>
      <c r="F31" s="8">
        <f t="shared" si="0"/>
        <v>-1.25</v>
      </c>
      <c r="G31" s="9">
        <f t="shared" si="1"/>
        <v>-2.1816615649929118E-2</v>
      </c>
      <c r="H31" s="9">
        <f t="shared" si="2"/>
        <v>0.86581931319022709</v>
      </c>
      <c r="I31" s="9">
        <f t="shared" si="3"/>
        <v>-1.0836146344136984E-2</v>
      </c>
      <c r="J31" s="9">
        <f t="shared" si="4"/>
        <v>-1.5475620802145087E-2</v>
      </c>
      <c r="K31" s="9">
        <f t="shared" si="5"/>
        <v>-1.2514828961039431E-2</v>
      </c>
      <c r="L31" s="9">
        <f t="shared" si="6"/>
        <v>-1.2514502282876852E-2</v>
      </c>
      <c r="M31" s="12">
        <f t="shared" si="7"/>
        <v>0.99992169055012092</v>
      </c>
      <c r="N31" s="9">
        <f t="shared" si="8"/>
        <v>6.2572511414384262E-3</v>
      </c>
      <c r="O31" s="9">
        <f t="shared" si="9"/>
        <v>0.49996084527506046</v>
      </c>
      <c r="P31" s="9">
        <v>0</v>
      </c>
      <c r="Q31" s="9">
        <f t="shared" si="10"/>
        <v>-6.2572511414384262E-3</v>
      </c>
      <c r="R31" s="9">
        <f t="shared" si="11"/>
        <v>-0.49996084527506046</v>
      </c>
      <c r="S31" s="9">
        <v>0</v>
      </c>
      <c r="T31" s="9">
        <f t="shared" si="12"/>
        <v>-1.2514502282876852E-2</v>
      </c>
      <c r="U31" s="9">
        <f t="shared" si="13"/>
        <v>-0.99992169055012092</v>
      </c>
      <c r="V31" s="9">
        <f t="shared" si="14"/>
        <v>0</v>
      </c>
      <c r="W31" s="9">
        <f t="shared" si="15"/>
        <v>1</v>
      </c>
      <c r="X31" s="9">
        <f t="shared" si="16"/>
        <v>0.85956206204878871</v>
      </c>
      <c r="Y31" s="9">
        <f t="shared" si="17"/>
        <v>-0.51079699161919745</v>
      </c>
      <c r="Z31" s="9">
        <f t="shared" si="18"/>
        <v>-1.5475620802145087E-2</v>
      </c>
      <c r="AA31" s="9">
        <f t="shared" si="19"/>
        <v>1</v>
      </c>
      <c r="AB31" s="9">
        <f t="shared" si="20"/>
        <v>0.87207656433166547</v>
      </c>
      <c r="AC31" s="9">
        <f t="shared" si="21"/>
        <v>0.48912469893092347</v>
      </c>
      <c r="AD31" s="9">
        <f t="shared" si="22"/>
        <v>-1.5475620802145087E-2</v>
      </c>
      <c r="AE31" s="9">
        <f t="shared" si="23"/>
        <v>0.99999999999999989</v>
      </c>
      <c r="AF31" s="9">
        <f t="shared" si="24"/>
        <v>1.5474408914793535E-2</v>
      </c>
      <c r="AG31" s="9">
        <f t="shared" si="25"/>
        <v>-1.9366969185738119E-4</v>
      </c>
      <c r="AH31" s="9">
        <f t="shared" si="26"/>
        <v>0.86588712033427784</v>
      </c>
      <c r="AI31" s="9">
        <f t="shared" si="27"/>
        <v>0.8660254037844386</v>
      </c>
      <c r="AJ31" s="9">
        <f t="shared" si="40"/>
        <v>-2.4395270667963709E-6</v>
      </c>
      <c r="AK31" s="9">
        <f t="shared" si="41"/>
        <v>-0.81921616612682613</v>
      </c>
      <c r="AL31" s="9">
        <f t="shared" si="42"/>
        <v>0.57348484997470772</v>
      </c>
      <c r="AM31" s="9">
        <f t="shared" si="36"/>
        <v>0.99999999999999989</v>
      </c>
      <c r="AN31" s="9">
        <v>0</v>
      </c>
      <c r="AO31" s="9">
        <f t="shared" si="28"/>
        <v>-0.8191520442889918</v>
      </c>
      <c r="AP31" s="9">
        <f t="shared" si="29"/>
        <v>0.57357643635104605</v>
      </c>
      <c r="AQ31" s="9">
        <f t="shared" si="37"/>
        <v>0.99999999374718718</v>
      </c>
      <c r="AR31" s="9">
        <f t="shared" si="30"/>
        <v>1.1182855469933425E-4</v>
      </c>
      <c r="AS31" s="9">
        <f t="shared" si="31"/>
        <v>1.1182855493241526E-4</v>
      </c>
      <c r="AT31" s="17">
        <f t="shared" si="38"/>
        <v>0.3844382536004568</v>
      </c>
      <c r="AU31" s="9">
        <f t="shared" si="32"/>
        <v>1.7316386263804542</v>
      </c>
      <c r="AV31" s="9">
        <f t="shared" si="33"/>
        <v>-2.1672292688273975E-2</v>
      </c>
      <c r="AW31" s="9">
        <f t="shared" si="34"/>
        <v>-3.0951241604290174E-2</v>
      </c>
      <c r="AX31" s="9">
        <f t="shared" si="43"/>
        <v>1.7320508075688772</v>
      </c>
      <c r="AY31" s="9">
        <f t="shared" si="44"/>
        <v>0.99976202707990902</v>
      </c>
      <c r="AZ31" s="9">
        <f t="shared" si="45"/>
        <v>2.1814885034564527E-2</v>
      </c>
      <c r="BA31" s="9">
        <f t="shared" si="46"/>
        <v>2.1816615649932525E-2</v>
      </c>
      <c r="BB31" s="9">
        <f t="shared" si="39"/>
        <v>1.2500000000001952</v>
      </c>
      <c r="BC31" s="9">
        <f t="shared" si="35"/>
        <v>4.6842529854984605E-11</v>
      </c>
    </row>
    <row r="32" spans="1:55">
      <c r="A32" s="8">
        <v>35</v>
      </c>
      <c r="B32" s="9">
        <f t="shared" si="48"/>
        <v>0.6108652381980153</v>
      </c>
      <c r="C32" s="10">
        <f t="shared" si="47"/>
        <v>35</v>
      </c>
      <c r="D32" s="9">
        <f t="shared" si="49"/>
        <v>0.6108652381980153</v>
      </c>
      <c r="E32" s="8">
        <v>-4</v>
      </c>
      <c r="F32" s="8">
        <f t="shared" si="0"/>
        <v>-1</v>
      </c>
      <c r="G32" s="9">
        <f t="shared" si="1"/>
        <v>-1.7453292519943295E-2</v>
      </c>
      <c r="H32" s="9">
        <f t="shared" si="2"/>
        <v>0.86589350392075404</v>
      </c>
      <c r="I32" s="9">
        <f t="shared" si="3"/>
        <v>-8.6691646512070276E-3</v>
      </c>
      <c r="J32" s="9">
        <f t="shared" si="4"/>
        <v>-1.2380850216740517E-2</v>
      </c>
      <c r="K32" s="9">
        <f t="shared" si="5"/>
        <v>-1.0011479441796794E-2</v>
      </c>
      <c r="L32" s="9">
        <f t="shared" si="6"/>
        <v>-1.0011312201337023E-2</v>
      </c>
      <c r="M32" s="12">
        <f t="shared" si="7"/>
        <v>0.99994988555827502</v>
      </c>
      <c r="N32" s="9">
        <f t="shared" si="8"/>
        <v>5.0056561006685115E-3</v>
      </c>
      <c r="O32" s="9">
        <f t="shared" si="9"/>
        <v>0.49997494277913751</v>
      </c>
      <c r="P32" s="9">
        <v>0</v>
      </c>
      <c r="Q32" s="9">
        <f t="shared" si="10"/>
        <v>-5.0056561006685115E-3</v>
      </c>
      <c r="R32" s="9">
        <f t="shared" si="11"/>
        <v>-0.49997494277913751</v>
      </c>
      <c r="S32" s="9">
        <v>0</v>
      </c>
      <c r="T32" s="9">
        <f t="shared" si="12"/>
        <v>-1.0011312201337023E-2</v>
      </c>
      <c r="U32" s="9">
        <f t="shared" si="13"/>
        <v>-0.99994988555827502</v>
      </c>
      <c r="V32" s="9">
        <f t="shared" si="14"/>
        <v>0</v>
      </c>
      <c r="W32" s="9">
        <f t="shared" si="15"/>
        <v>1</v>
      </c>
      <c r="X32" s="9">
        <f t="shared" si="16"/>
        <v>0.86088784782008554</v>
      </c>
      <c r="Y32" s="9">
        <f t="shared" si="17"/>
        <v>-0.50864410743034449</v>
      </c>
      <c r="Z32" s="9">
        <f t="shared" si="18"/>
        <v>-1.2380850216740517E-2</v>
      </c>
      <c r="AA32" s="9">
        <f t="shared" si="19"/>
        <v>1</v>
      </c>
      <c r="AB32" s="9">
        <f t="shared" si="20"/>
        <v>0.87089916002142254</v>
      </c>
      <c r="AC32" s="9">
        <f t="shared" si="21"/>
        <v>0.49130577812793047</v>
      </c>
      <c r="AD32" s="9">
        <f t="shared" si="22"/>
        <v>-1.2380850216740517E-2</v>
      </c>
      <c r="AE32" s="9">
        <f t="shared" si="23"/>
        <v>1</v>
      </c>
      <c r="AF32" s="9">
        <f t="shared" si="24"/>
        <v>1.2380229757343824E-2</v>
      </c>
      <c r="AG32" s="9">
        <f t="shared" si="25"/>
        <v>-1.2394855683778048E-4</v>
      </c>
      <c r="AH32" s="9">
        <f t="shared" si="26"/>
        <v>0.86593689986505984</v>
      </c>
      <c r="AI32" s="9">
        <f t="shared" si="27"/>
        <v>0.8660254037844386</v>
      </c>
      <c r="AJ32" s="9">
        <f t="shared" si="40"/>
        <v>-1.2490195595328546E-6</v>
      </c>
      <c r="AK32" s="9">
        <f t="shared" si="41"/>
        <v>-0.81919308518879619</v>
      </c>
      <c r="AL32" s="9">
        <f t="shared" si="42"/>
        <v>0.5735178194069489</v>
      </c>
      <c r="AM32" s="9">
        <f t="shared" si="36"/>
        <v>1</v>
      </c>
      <c r="AN32" s="9">
        <v>0</v>
      </c>
      <c r="AO32" s="9">
        <f t="shared" si="28"/>
        <v>-0.8191520442889918</v>
      </c>
      <c r="AP32" s="9">
        <f t="shared" si="29"/>
        <v>0.57357643635104605</v>
      </c>
      <c r="AQ32" s="9">
        <f t="shared" si="37"/>
        <v>0.9999999974390692</v>
      </c>
      <c r="AR32" s="9">
        <f t="shared" si="30"/>
        <v>7.1567182433774645E-5</v>
      </c>
      <c r="AS32" s="9">
        <f t="shared" si="31"/>
        <v>7.1567182494867513E-5</v>
      </c>
      <c r="AT32" s="17">
        <f t="shared" si="38"/>
        <v>0.24602985051590723</v>
      </c>
      <c r="AU32" s="9">
        <f t="shared" si="32"/>
        <v>1.7317870078415081</v>
      </c>
      <c r="AV32" s="9">
        <f t="shared" si="33"/>
        <v>-1.7338329302414024E-2</v>
      </c>
      <c r="AW32" s="9">
        <f t="shared" si="34"/>
        <v>-2.4761700433481033E-2</v>
      </c>
      <c r="AX32" s="9">
        <f t="shared" si="43"/>
        <v>1.7320508075688772</v>
      </c>
      <c r="AY32" s="9">
        <f t="shared" si="44"/>
        <v>0.99984769515639127</v>
      </c>
      <c r="AZ32" s="9">
        <f t="shared" si="45"/>
        <v>1.7452406437281461E-2</v>
      </c>
      <c r="BA32" s="9">
        <f t="shared" si="46"/>
        <v>1.7453292519941245E-2</v>
      </c>
      <c r="BB32" s="9">
        <f t="shared" si="39"/>
        <v>0.99999999999988254</v>
      </c>
      <c r="BC32" s="9">
        <f t="shared" si="35"/>
        <v>-2.8190783041281975E-11</v>
      </c>
    </row>
    <row r="33" spans="1:55">
      <c r="A33" s="10">
        <v>35</v>
      </c>
      <c r="B33" s="9">
        <f t="shared" si="48"/>
        <v>0.6108652381980153</v>
      </c>
      <c r="C33" s="10">
        <f t="shared" si="47"/>
        <v>35</v>
      </c>
      <c r="D33" s="9">
        <f t="shared" si="49"/>
        <v>0.6108652381980153</v>
      </c>
      <c r="E33" s="8">
        <v>-3</v>
      </c>
      <c r="F33" s="8">
        <f t="shared" si="0"/>
        <v>-0.75</v>
      </c>
      <c r="G33" s="9">
        <f t="shared" si="1"/>
        <v>-1.3089969389957471E-2</v>
      </c>
      <c r="H33" s="9">
        <f t="shared" si="2"/>
        <v>0.86595120928712477</v>
      </c>
      <c r="I33" s="9">
        <f t="shared" si="3"/>
        <v>-6.5020179098784457E-3</v>
      </c>
      <c r="J33" s="9">
        <f t="shared" si="4"/>
        <v>-9.2858439177944327E-3</v>
      </c>
      <c r="K33" s="9">
        <f t="shared" si="5"/>
        <v>-7.5083857543913109E-3</v>
      </c>
      <c r="L33" s="9">
        <f t="shared" si="6"/>
        <v>-7.5083152059770286E-3</v>
      </c>
      <c r="M33" s="12">
        <f t="shared" si="7"/>
        <v>0.99997181220410791</v>
      </c>
      <c r="N33" s="9">
        <f t="shared" si="8"/>
        <v>3.7541576029885143E-3</v>
      </c>
      <c r="O33" s="9">
        <f t="shared" si="9"/>
        <v>0.49998590610205396</v>
      </c>
      <c r="P33" s="9">
        <v>0</v>
      </c>
      <c r="Q33" s="9">
        <f t="shared" si="10"/>
        <v>-3.7541576029885143E-3</v>
      </c>
      <c r="R33" s="9">
        <f t="shared" si="11"/>
        <v>-0.49998590610205396</v>
      </c>
      <c r="S33" s="9">
        <v>0</v>
      </c>
      <c r="T33" s="9">
        <f t="shared" si="12"/>
        <v>-7.5083152059770286E-3</v>
      </c>
      <c r="U33" s="9">
        <f t="shared" si="13"/>
        <v>-0.99997181220410791</v>
      </c>
      <c r="V33" s="9">
        <f t="shared" si="14"/>
        <v>0</v>
      </c>
      <c r="W33" s="9">
        <f t="shared" si="15"/>
        <v>1</v>
      </c>
      <c r="X33" s="9">
        <f t="shared" si="16"/>
        <v>0.8621970516841363</v>
      </c>
      <c r="Y33" s="9">
        <f t="shared" si="17"/>
        <v>-0.50648792401193243</v>
      </c>
      <c r="Z33" s="9">
        <f t="shared" si="18"/>
        <v>-9.2858439177944327E-3</v>
      </c>
      <c r="AA33" s="9">
        <f t="shared" si="19"/>
        <v>1</v>
      </c>
      <c r="AB33" s="9">
        <f t="shared" si="20"/>
        <v>0.86970536689011324</v>
      </c>
      <c r="AC33" s="9">
        <f t="shared" si="21"/>
        <v>0.49348388819217553</v>
      </c>
      <c r="AD33" s="9">
        <f t="shared" si="22"/>
        <v>-9.2858439177944327E-3</v>
      </c>
      <c r="AE33" s="9">
        <f t="shared" si="23"/>
        <v>0.99999999999999989</v>
      </c>
      <c r="AF33" s="9">
        <f t="shared" si="24"/>
        <v>9.285582170321393E-3</v>
      </c>
      <c r="AG33" s="9">
        <f t="shared" si="25"/>
        <v>-6.9721043088305241E-5</v>
      </c>
      <c r="AH33" s="9">
        <f t="shared" si="26"/>
        <v>0.8659756192311272</v>
      </c>
      <c r="AI33" s="9">
        <f t="shared" si="27"/>
        <v>0.8660254037844386</v>
      </c>
      <c r="AJ33" s="9">
        <f t="shared" si="40"/>
        <v>-5.2692412238694586E-7</v>
      </c>
      <c r="AK33" s="9">
        <f t="shared" si="41"/>
        <v>-0.81917513107407403</v>
      </c>
      <c r="AL33" s="9">
        <f t="shared" si="42"/>
        <v>0.57354346359233843</v>
      </c>
      <c r="AM33" s="9">
        <f t="shared" si="36"/>
        <v>1</v>
      </c>
      <c r="AN33" s="9">
        <v>0</v>
      </c>
      <c r="AO33" s="9">
        <f t="shared" si="28"/>
        <v>-0.8191520442889918</v>
      </c>
      <c r="AP33" s="9">
        <f t="shared" si="29"/>
        <v>0.57357643635104605</v>
      </c>
      <c r="AQ33" s="9">
        <f t="shared" si="37"/>
        <v>0.9999999991897599</v>
      </c>
      <c r="AR33" s="9">
        <f t="shared" si="30"/>
        <v>4.0255188416839497E-5</v>
      </c>
      <c r="AS33" s="9">
        <f t="shared" si="31"/>
        <v>4.0255188427711619E-5</v>
      </c>
      <c r="AT33" s="17">
        <f t="shared" si="38"/>
        <v>0.13838714402470489</v>
      </c>
      <c r="AU33" s="9">
        <f t="shared" si="32"/>
        <v>1.7319024185742495</v>
      </c>
      <c r="AV33" s="9">
        <f t="shared" si="33"/>
        <v>-1.3004035819756898E-2</v>
      </c>
      <c r="AW33" s="9">
        <f t="shared" si="34"/>
        <v>-1.8571687835588865E-2</v>
      </c>
      <c r="AX33" s="9">
        <f t="shared" si="43"/>
        <v>1.732050807568877</v>
      </c>
      <c r="AY33" s="9">
        <f t="shared" si="44"/>
        <v>0.99991432757400711</v>
      </c>
      <c r="AZ33" s="9">
        <f t="shared" si="45"/>
        <v>1.3089595571338463E-2</v>
      </c>
      <c r="BA33" s="9">
        <f t="shared" si="46"/>
        <v>1.3089969389951495E-2</v>
      </c>
      <c r="BB33" s="9">
        <f t="shared" si="39"/>
        <v>0.74999999999965761</v>
      </c>
      <c r="BC33" s="9">
        <f t="shared" si="35"/>
        <v>-8.2174267390655586E-11</v>
      </c>
    </row>
    <row r="34" spans="1:55">
      <c r="A34" s="8">
        <v>35</v>
      </c>
      <c r="B34" s="9">
        <f t="shared" si="48"/>
        <v>0.6108652381980153</v>
      </c>
      <c r="C34" s="10">
        <f t="shared" si="47"/>
        <v>35</v>
      </c>
      <c r="D34" s="9">
        <f t="shared" si="49"/>
        <v>0.6108652381980153</v>
      </c>
      <c r="E34" s="8">
        <v>-2</v>
      </c>
      <c r="F34" s="8">
        <f t="shared" si="0"/>
        <v>-0.5</v>
      </c>
      <c r="G34" s="9">
        <f t="shared" si="1"/>
        <v>-8.7266462599716477E-3</v>
      </c>
      <c r="H34" s="9">
        <f t="shared" si="2"/>
        <v>0.86599242819071265</v>
      </c>
      <c r="I34" s="9">
        <f t="shared" si="3"/>
        <v>-4.3347473795013174E-3</v>
      </c>
      <c r="J34" s="9">
        <f t="shared" si="4"/>
        <v>-6.1906608297654106E-3</v>
      </c>
      <c r="K34" s="9">
        <f t="shared" si="5"/>
        <v>-5.0054839235960128E-3</v>
      </c>
      <c r="L34" s="9">
        <f t="shared" si="6"/>
        <v>-5.0054630216646084E-3</v>
      </c>
      <c r="M34" s="12">
        <f t="shared" si="7"/>
        <v>0.99998747259150145</v>
      </c>
      <c r="N34" s="9">
        <f t="shared" si="8"/>
        <v>2.5027315108323042E-3</v>
      </c>
      <c r="O34" s="9">
        <f t="shared" si="9"/>
        <v>0.49999373629575072</v>
      </c>
      <c r="P34" s="9">
        <v>0</v>
      </c>
      <c r="Q34" s="9">
        <f t="shared" si="10"/>
        <v>-2.5027315108323042E-3</v>
      </c>
      <c r="R34" s="9">
        <f t="shared" si="11"/>
        <v>-0.49999373629575072</v>
      </c>
      <c r="S34" s="9">
        <v>0</v>
      </c>
      <c r="T34" s="9">
        <f t="shared" si="12"/>
        <v>-5.0054630216646084E-3</v>
      </c>
      <c r="U34" s="9">
        <f t="shared" si="13"/>
        <v>-0.99998747259150145</v>
      </c>
      <c r="V34" s="9">
        <f t="shared" si="14"/>
        <v>0</v>
      </c>
      <c r="W34" s="9">
        <f t="shared" si="15"/>
        <v>1</v>
      </c>
      <c r="X34" s="9">
        <f t="shared" si="16"/>
        <v>0.86348969667988029</v>
      </c>
      <c r="Y34" s="9">
        <f t="shared" si="17"/>
        <v>-0.50432848367525207</v>
      </c>
      <c r="Z34" s="9">
        <f t="shared" si="18"/>
        <v>-6.1906608297654106E-3</v>
      </c>
      <c r="AA34" s="9">
        <f t="shared" si="19"/>
        <v>1</v>
      </c>
      <c r="AB34" s="9">
        <f t="shared" si="20"/>
        <v>0.86849515970154501</v>
      </c>
      <c r="AC34" s="9">
        <f t="shared" si="21"/>
        <v>0.49565898891624943</v>
      </c>
      <c r="AD34" s="9">
        <f t="shared" si="22"/>
        <v>-6.1906608297654106E-3</v>
      </c>
      <c r="AE34" s="9">
        <f t="shared" si="23"/>
        <v>1</v>
      </c>
      <c r="AF34" s="9">
        <f t="shared" si="24"/>
        <v>6.1905832768283202E-3</v>
      </c>
      <c r="AG34" s="9">
        <f t="shared" si="25"/>
        <v>-3.0987123863058306E-5</v>
      </c>
      <c r="AH34" s="9">
        <f t="shared" si="26"/>
        <v>0.86600327696752433</v>
      </c>
      <c r="AI34" s="9">
        <f t="shared" si="27"/>
        <v>0.8660254037844386</v>
      </c>
      <c r="AJ34" s="9">
        <f t="shared" si="40"/>
        <v>-1.5612439513684045E-7</v>
      </c>
      <c r="AK34" s="9">
        <f t="shared" si="41"/>
        <v>-0.81916230548834446</v>
      </c>
      <c r="AL34" s="9">
        <f t="shared" si="42"/>
        <v>0.57356178156062299</v>
      </c>
      <c r="AM34" s="9">
        <f t="shared" si="36"/>
        <v>1</v>
      </c>
      <c r="AN34" s="9">
        <v>0</v>
      </c>
      <c r="AO34" s="9">
        <f t="shared" si="28"/>
        <v>-0.8191520442889918</v>
      </c>
      <c r="AP34" s="9">
        <f t="shared" si="29"/>
        <v>0.57357643635104605</v>
      </c>
      <c r="AQ34" s="9">
        <f t="shared" si="37"/>
        <v>0.99999999983996024</v>
      </c>
      <c r="AR34" s="9">
        <f t="shared" si="30"/>
        <v>1.7890766290058174E-5</v>
      </c>
      <c r="AS34" s="9">
        <f t="shared" si="31"/>
        <v>1.7890766291012584E-5</v>
      </c>
      <c r="AT34" s="17">
        <f t="shared" si="38"/>
        <v>6.1503924043796558E-2</v>
      </c>
      <c r="AU34" s="9">
        <f t="shared" si="32"/>
        <v>1.7319848563814253</v>
      </c>
      <c r="AV34" s="9">
        <f t="shared" si="33"/>
        <v>-8.6694947590026383E-3</v>
      </c>
      <c r="AW34" s="9">
        <f t="shared" si="34"/>
        <v>-1.2381321659530821E-2</v>
      </c>
      <c r="AX34" s="9">
        <f t="shared" si="43"/>
        <v>1.7320508075688772</v>
      </c>
      <c r="AY34" s="9">
        <f t="shared" si="44"/>
        <v>0.99996192306417131</v>
      </c>
      <c r="AZ34" s="9">
        <f t="shared" si="45"/>
        <v>8.7265354983730638E-3</v>
      </c>
      <c r="BA34" s="9">
        <f t="shared" si="46"/>
        <v>8.7266462599707769E-3</v>
      </c>
      <c r="BB34" s="9">
        <f t="shared" si="39"/>
        <v>0.4999999999999501</v>
      </c>
      <c r="BC34" s="9">
        <f t="shared" si="35"/>
        <v>-1.1977085989656189E-11</v>
      </c>
    </row>
    <row r="35" spans="1:55">
      <c r="A35" s="10">
        <v>35</v>
      </c>
      <c r="B35" s="9">
        <f t="shared" si="48"/>
        <v>0.6108652381980153</v>
      </c>
      <c r="C35" s="10">
        <f t="shared" si="47"/>
        <v>35</v>
      </c>
      <c r="D35" s="9">
        <f t="shared" si="49"/>
        <v>0.6108652381980153</v>
      </c>
      <c r="E35" s="8">
        <v>-1</v>
      </c>
      <c r="F35" s="8">
        <f t="shared" si="0"/>
        <v>-0.25</v>
      </c>
      <c r="G35" s="9">
        <f t="shared" si="1"/>
        <v>-4.3633231299858239E-3</v>
      </c>
      <c r="H35" s="9">
        <f t="shared" si="2"/>
        <v>0.86601715984676897</v>
      </c>
      <c r="I35" s="9">
        <f t="shared" si="3"/>
        <v>-2.1673943217824865E-3</v>
      </c>
      <c r="J35" s="9">
        <f t="shared" si="4"/>
        <v>-3.0953598804778354E-3</v>
      </c>
      <c r="K35" s="9">
        <f t="shared" si="5"/>
        <v>-2.5027099889851937E-3</v>
      </c>
      <c r="L35" s="9">
        <f t="shared" si="6"/>
        <v>-2.5027073763414466E-3</v>
      </c>
      <c r="M35" s="12">
        <f t="shared" si="7"/>
        <v>0.99999686822299017</v>
      </c>
      <c r="N35" s="9">
        <f t="shared" si="8"/>
        <v>1.2513536881707233E-3</v>
      </c>
      <c r="O35" s="9">
        <f t="shared" si="9"/>
        <v>0.49999843411149508</v>
      </c>
      <c r="P35" s="9">
        <v>0</v>
      </c>
      <c r="Q35" s="9">
        <f t="shared" si="10"/>
        <v>-1.2513536881707233E-3</v>
      </c>
      <c r="R35" s="9">
        <f t="shared" si="11"/>
        <v>-0.49999843411149508</v>
      </c>
      <c r="S35" s="9">
        <v>0</v>
      </c>
      <c r="T35" s="9">
        <f t="shared" si="12"/>
        <v>-2.5027073763414466E-3</v>
      </c>
      <c r="U35" s="9">
        <f t="shared" si="13"/>
        <v>-0.99999686822299017</v>
      </c>
      <c r="V35" s="9">
        <f t="shared" si="14"/>
        <v>0</v>
      </c>
      <c r="W35" s="9">
        <f t="shared" si="15"/>
        <v>1</v>
      </c>
      <c r="X35" s="9">
        <f t="shared" si="16"/>
        <v>0.86476580615859822</v>
      </c>
      <c r="Y35" s="9">
        <f t="shared" si="17"/>
        <v>-0.50216582843327762</v>
      </c>
      <c r="Z35" s="9">
        <f t="shared" si="18"/>
        <v>-3.0953598804778354E-3</v>
      </c>
      <c r="AA35" s="9">
        <f t="shared" si="19"/>
        <v>1</v>
      </c>
      <c r="AB35" s="9">
        <f t="shared" si="20"/>
        <v>0.86726851353493972</v>
      </c>
      <c r="AC35" s="9">
        <f t="shared" si="21"/>
        <v>0.4978310397897126</v>
      </c>
      <c r="AD35" s="9">
        <f t="shared" si="22"/>
        <v>-3.0953598804778354E-3</v>
      </c>
      <c r="AE35" s="9">
        <f t="shared" si="23"/>
        <v>1</v>
      </c>
      <c r="AF35" s="9">
        <f t="shared" si="24"/>
        <v>3.0953501865009247E-3</v>
      </c>
      <c r="AG35" s="9">
        <f t="shared" si="25"/>
        <v>-7.7467800053032567E-6</v>
      </c>
      <c r="AH35" s="9">
        <f t="shared" si="26"/>
        <v>0.8660198720278941</v>
      </c>
      <c r="AI35" s="9">
        <f t="shared" si="27"/>
        <v>0.86602540378443849</v>
      </c>
      <c r="AJ35" s="9">
        <f t="shared" si="40"/>
        <v>-1.9515454084770983E-8</v>
      </c>
      <c r="AK35" s="9">
        <f t="shared" si="41"/>
        <v>-0.81915460964972431</v>
      </c>
      <c r="AL35" s="9">
        <f t="shared" si="42"/>
        <v>0.57357277261879103</v>
      </c>
      <c r="AM35" s="9">
        <f t="shared" si="36"/>
        <v>1</v>
      </c>
      <c r="AN35" s="9">
        <v>0</v>
      </c>
      <c r="AO35" s="9">
        <f t="shared" si="28"/>
        <v>-0.8191520442889918</v>
      </c>
      <c r="AP35" s="9">
        <f t="shared" si="29"/>
        <v>0.57357643635104605</v>
      </c>
      <c r="AQ35" s="9">
        <f t="shared" si="37"/>
        <v>0.99999999998999778</v>
      </c>
      <c r="AR35" s="9">
        <f t="shared" si="30"/>
        <v>4.472632619264176E-6</v>
      </c>
      <c r="AS35" s="9">
        <f t="shared" si="31"/>
        <v>4.4726326192790881E-6</v>
      </c>
      <c r="AT35" s="17">
        <f t="shared" si="38"/>
        <v>1.537577834383407E-2</v>
      </c>
      <c r="AU35" s="9">
        <f t="shared" si="32"/>
        <v>1.7320343196935379</v>
      </c>
      <c r="AV35" s="9">
        <f t="shared" si="33"/>
        <v>-4.3347886435650129E-3</v>
      </c>
      <c r="AW35" s="9">
        <f t="shared" si="34"/>
        <v>-6.1907197609556708E-3</v>
      </c>
      <c r="AX35" s="9">
        <f t="shared" si="43"/>
        <v>1.7320508075688772</v>
      </c>
      <c r="AY35" s="9">
        <f t="shared" si="44"/>
        <v>0.99999048072073449</v>
      </c>
      <c r="AZ35" s="9">
        <f t="shared" si="45"/>
        <v>4.3633092847517319E-3</v>
      </c>
      <c r="BA35" s="9">
        <f t="shared" si="46"/>
        <v>4.3633231299909847E-3</v>
      </c>
      <c r="BB35" s="9">
        <f t="shared" si="39"/>
        <v>0.25000000000029571</v>
      </c>
      <c r="BC35" s="9">
        <f t="shared" si="35"/>
        <v>7.0969896626138507E-11</v>
      </c>
    </row>
    <row r="36" spans="1:55">
      <c r="A36" s="13">
        <v>35</v>
      </c>
      <c r="B36" s="11">
        <f t="shared" si="48"/>
        <v>0.6108652381980153</v>
      </c>
      <c r="C36" s="10">
        <f t="shared" si="47"/>
        <v>35</v>
      </c>
      <c r="D36" s="11">
        <f t="shared" si="49"/>
        <v>0.6108652381980153</v>
      </c>
      <c r="E36" s="13">
        <v>0</v>
      </c>
      <c r="F36" s="13">
        <f t="shared" ref="F36:F67" si="50">E36/4</f>
        <v>0</v>
      </c>
      <c r="G36" s="11">
        <f t="shared" ref="G36:G67" si="51">F36/180*PI()</f>
        <v>0</v>
      </c>
      <c r="H36" s="9">
        <f t="shared" si="2"/>
        <v>0.8660254037844386</v>
      </c>
      <c r="I36" s="9">
        <f t="shared" si="3"/>
        <v>0</v>
      </c>
      <c r="J36" s="9">
        <f t="shared" si="4"/>
        <v>0</v>
      </c>
      <c r="K36" s="9">
        <f t="shared" si="5"/>
        <v>0</v>
      </c>
      <c r="L36" s="9">
        <f t="shared" si="6"/>
        <v>0</v>
      </c>
      <c r="M36" s="12">
        <f t="shared" si="7"/>
        <v>1</v>
      </c>
      <c r="N36" s="9">
        <f t="shared" si="8"/>
        <v>0</v>
      </c>
      <c r="O36" s="9">
        <f t="shared" si="9"/>
        <v>0.5</v>
      </c>
      <c r="P36" s="9">
        <v>0</v>
      </c>
      <c r="Q36" s="9">
        <f t="shared" si="10"/>
        <v>0</v>
      </c>
      <c r="R36" s="9">
        <f t="shared" si="11"/>
        <v>-0.5</v>
      </c>
      <c r="S36" s="9">
        <v>0</v>
      </c>
      <c r="T36" s="11">
        <f t="shared" ref="T36:T68" si="52">Q36-N36</f>
        <v>0</v>
      </c>
      <c r="U36" s="11">
        <f t="shared" ref="U36:U68" si="53">R36-O36</f>
        <v>-1</v>
      </c>
      <c r="V36" s="11">
        <f t="shared" ref="V36:V68" si="54">S36-P36</f>
        <v>0</v>
      </c>
      <c r="W36" s="11">
        <f t="shared" ref="W36:W67" si="55">SQRT(T36*T36+U36*U36+V36*V36)</f>
        <v>1</v>
      </c>
      <c r="X36" s="11">
        <f t="shared" ref="X36:X68" si="56">H36-N36</f>
        <v>0.8660254037844386</v>
      </c>
      <c r="Y36" s="11">
        <f t="shared" ref="Y36:Y68" si="57">I36-O36</f>
        <v>-0.5</v>
      </c>
      <c r="Z36" s="11">
        <f t="shared" ref="Z36:Z68" si="58">J36-P36</f>
        <v>0</v>
      </c>
      <c r="AA36" s="11">
        <f t="shared" ref="AA36:AA67" si="59">SQRT(X36*X36+Y36*Y36+Z36*Z36)</f>
        <v>1</v>
      </c>
      <c r="AB36" s="11">
        <f t="shared" ref="AB36:AB68" si="60">H36-Q36</f>
        <v>0.8660254037844386</v>
      </c>
      <c r="AC36" s="11">
        <f t="shared" ref="AC36:AC68" si="61">I36-R36</f>
        <v>0.5</v>
      </c>
      <c r="AD36" s="11">
        <f t="shared" ref="AD36:AD68" si="62">J36-S36</f>
        <v>0</v>
      </c>
      <c r="AE36" s="11">
        <f t="shared" ref="AE36:AE67" si="63">SQRT(AB36*AB36+AC36*AC36+AD36*AD36)</f>
        <v>1</v>
      </c>
      <c r="AF36" s="11">
        <f t="shared" ref="AF36:AF68" si="64">U36*Z36-V36*Y36</f>
        <v>0</v>
      </c>
      <c r="AG36" s="11">
        <f t="shared" ref="AG36:AG68" si="65">V36*X36-T36*Z36</f>
        <v>0</v>
      </c>
      <c r="AH36" s="11">
        <f t="shared" ref="AH36:AH68" si="66">T36*Y36-U36*X36</f>
        <v>0.8660254037844386</v>
      </c>
      <c r="AI36" s="11">
        <f t="shared" ref="AI36:AI67" si="67">SQRT(AF36*AF36+AG36*AG36+AH36*AH36)</f>
        <v>0.8660254037844386</v>
      </c>
      <c r="AJ36" s="9">
        <f t="shared" si="40"/>
        <v>0</v>
      </c>
      <c r="AK36" s="9">
        <f t="shared" si="41"/>
        <v>-0.8191520442889918</v>
      </c>
      <c r="AL36" s="9">
        <f t="shared" si="42"/>
        <v>0.57357643635104605</v>
      </c>
      <c r="AM36" s="9">
        <f t="shared" ref="AM36:AM38" si="68">SQRT(AJ36*AJ36+AK36*AK36+AL36*AL36)</f>
        <v>1</v>
      </c>
      <c r="AN36" s="9">
        <v>0</v>
      </c>
      <c r="AO36" s="9">
        <f t="shared" ref="AO36:AO68" si="69">-COS(B36)</f>
        <v>-0.8191520442889918</v>
      </c>
      <c r="AP36" s="9">
        <f t="shared" ref="AP36:AP68" si="70">SIN(B36)</f>
        <v>0.57357643635104605</v>
      </c>
      <c r="AQ36" s="9">
        <f t="shared" si="37"/>
        <v>0.99999999999999989</v>
      </c>
      <c r="AR36" s="11">
        <f t="shared" si="30"/>
        <v>1.4901161193847656E-8</v>
      </c>
      <c r="AS36" s="11">
        <f t="shared" si="31"/>
        <v>1.4901161193847655E-8</v>
      </c>
      <c r="AT36" s="17">
        <f t="shared" si="38"/>
        <v>5.1226418775095629E-5</v>
      </c>
      <c r="AU36" s="11">
        <f t="shared" ref="AU36:AU68" si="71">X36+AB36</f>
        <v>1.7320508075688772</v>
      </c>
      <c r="AV36" s="11">
        <f t="shared" ref="AV36:AV68" si="72">Y36+AC36</f>
        <v>0</v>
      </c>
      <c r="AW36" s="11">
        <f t="shared" ref="AW36:AW68" si="73">Z36+AD36</f>
        <v>0</v>
      </c>
      <c r="AX36" s="11">
        <f t="shared" si="43"/>
        <v>1.7320508075688772</v>
      </c>
      <c r="AY36" s="11">
        <f t="shared" si="44"/>
        <v>1</v>
      </c>
      <c r="AZ36" s="11">
        <f t="shared" si="45"/>
        <v>0</v>
      </c>
      <c r="BA36" s="11">
        <f t="shared" si="46"/>
        <v>0</v>
      </c>
      <c r="BB36" s="11">
        <f t="shared" si="39"/>
        <v>0</v>
      </c>
      <c r="BC36" s="11">
        <f t="shared" ref="BC36:BC67" si="74">(BB36+F36)*240</f>
        <v>0</v>
      </c>
    </row>
    <row r="37" spans="1:55">
      <c r="A37" s="10">
        <v>35</v>
      </c>
      <c r="B37" s="9">
        <f t="shared" si="48"/>
        <v>0.6108652381980153</v>
      </c>
      <c r="C37" s="10">
        <f t="shared" si="47"/>
        <v>35</v>
      </c>
      <c r="D37" s="9">
        <f t="shared" si="49"/>
        <v>0.6108652381980153</v>
      </c>
      <c r="E37" s="8">
        <v>1</v>
      </c>
      <c r="F37" s="8">
        <f t="shared" si="50"/>
        <v>0.25</v>
      </c>
      <c r="G37" s="9">
        <f t="shared" si="51"/>
        <v>4.3633231299858239E-3</v>
      </c>
      <c r="H37" s="9">
        <f t="shared" ref="H37:H68" si="75">SQRT(0.75)*COS(G37)</f>
        <v>0.86601715984676897</v>
      </c>
      <c r="I37" s="9">
        <f t="shared" ref="I37:I68" si="76">SQRT(0.75)*SIN(G37)*SIN(D37)</f>
        <v>2.1673943217824865E-3</v>
      </c>
      <c r="J37" s="9">
        <f t="shared" ref="J37:J68" si="77">SQRT(0.75)*SIN(G37)*COS(D37)</f>
        <v>3.0953598804778354E-3</v>
      </c>
      <c r="K37" s="9">
        <f t="shared" ref="K37:K68" si="78">ATAN(TAN(G37)*SIN(D37))</f>
        <v>2.5027099889851937E-3</v>
      </c>
      <c r="L37" s="9">
        <f t="shared" ref="L37:L68" si="79">SIN(K37)</f>
        <v>2.5027073763414466E-3</v>
      </c>
      <c r="M37" s="12">
        <f t="shared" ref="M37:M68" si="80">COS(K37)</f>
        <v>0.99999686822299017</v>
      </c>
      <c r="N37" s="9">
        <f t="shared" ref="N37:N68" si="81">-0.5*L37</f>
        <v>-1.2513536881707233E-3</v>
      </c>
      <c r="O37" s="9">
        <f t="shared" ref="O37:O68" si="82">0.5*M37</f>
        <v>0.49999843411149508</v>
      </c>
      <c r="P37" s="9">
        <v>0</v>
      </c>
      <c r="Q37" s="9">
        <f t="shared" ref="Q37:Q68" si="83">0.5*L37</f>
        <v>1.2513536881707233E-3</v>
      </c>
      <c r="R37" s="9">
        <f t="shared" ref="R37:R68" si="84">-0.5*M37</f>
        <v>-0.49999843411149508</v>
      </c>
      <c r="S37" s="9">
        <v>0</v>
      </c>
      <c r="T37" s="9">
        <f t="shared" si="52"/>
        <v>2.5027073763414466E-3</v>
      </c>
      <c r="U37" s="9">
        <f t="shared" si="53"/>
        <v>-0.99999686822299017</v>
      </c>
      <c r="V37" s="9">
        <f t="shared" si="54"/>
        <v>0</v>
      </c>
      <c r="W37" s="9">
        <f t="shared" si="55"/>
        <v>1</v>
      </c>
      <c r="X37" s="9">
        <f t="shared" si="56"/>
        <v>0.86726851353493972</v>
      </c>
      <c r="Y37" s="9">
        <f t="shared" si="57"/>
        <v>-0.4978310397897126</v>
      </c>
      <c r="Z37" s="9">
        <f t="shared" si="58"/>
        <v>3.0953598804778354E-3</v>
      </c>
      <c r="AA37" s="9">
        <f t="shared" si="59"/>
        <v>1</v>
      </c>
      <c r="AB37" s="9">
        <f t="shared" si="60"/>
        <v>0.86476580615859822</v>
      </c>
      <c r="AC37" s="9">
        <f t="shared" si="61"/>
        <v>0.50216582843327762</v>
      </c>
      <c r="AD37" s="9">
        <f t="shared" si="62"/>
        <v>3.0953598804778354E-3</v>
      </c>
      <c r="AE37" s="9">
        <f t="shared" si="63"/>
        <v>1</v>
      </c>
      <c r="AF37" s="9">
        <f t="shared" si="64"/>
        <v>-3.0953501865009247E-3</v>
      </c>
      <c r="AG37" s="9">
        <f t="shared" si="65"/>
        <v>-7.7467800053032567E-6</v>
      </c>
      <c r="AH37" s="9">
        <f t="shared" si="66"/>
        <v>0.86601987202789421</v>
      </c>
      <c r="AI37" s="9">
        <f t="shared" si="67"/>
        <v>0.8660254037844386</v>
      </c>
      <c r="AJ37" s="9">
        <f t="shared" si="40"/>
        <v>1.9515454084770983E-8</v>
      </c>
      <c r="AK37" s="9">
        <f t="shared" si="41"/>
        <v>-0.81915460964972431</v>
      </c>
      <c r="AL37" s="9">
        <f t="shared" si="42"/>
        <v>0.57357277261879103</v>
      </c>
      <c r="AM37" s="9">
        <f t="shared" si="68"/>
        <v>1</v>
      </c>
      <c r="AN37" s="9">
        <v>0</v>
      </c>
      <c r="AO37" s="9">
        <f t="shared" si="69"/>
        <v>-0.8191520442889918</v>
      </c>
      <c r="AP37" s="9">
        <f t="shared" si="70"/>
        <v>0.57357643635104605</v>
      </c>
      <c r="AQ37" s="9">
        <f t="shared" ref="AQ37:AQ38" si="85">(AJ37*AN37+AK37*AO37+AL37*AP37)/AM37</f>
        <v>0.99999999998999778</v>
      </c>
      <c r="AR37" s="9">
        <f t="shared" si="30"/>
        <v>4.472632619264176E-6</v>
      </c>
      <c r="AS37" s="9">
        <f t="shared" si="31"/>
        <v>4.4726326192790881E-6</v>
      </c>
      <c r="AT37" s="17">
        <f t="shared" si="38"/>
        <v>1.537577834383407E-2</v>
      </c>
      <c r="AU37" s="9">
        <f t="shared" si="71"/>
        <v>1.7320343196935379</v>
      </c>
      <c r="AV37" s="9">
        <f t="shared" si="72"/>
        <v>4.3347886435650129E-3</v>
      </c>
      <c r="AW37" s="9">
        <f t="shared" si="73"/>
        <v>6.1907197609556708E-3</v>
      </c>
      <c r="AX37" s="9">
        <f t="shared" si="43"/>
        <v>1.7320508075688772</v>
      </c>
      <c r="AY37" s="9">
        <f t="shared" si="44"/>
        <v>0.99999048072073449</v>
      </c>
      <c r="AZ37" s="9">
        <f>-SQRT(1-AY37*AY37)</f>
        <v>-4.3633092847517319E-3</v>
      </c>
      <c r="BA37" s="9">
        <f t="shared" si="46"/>
        <v>-4.3633231299909847E-3</v>
      </c>
      <c r="BB37" s="9">
        <f t="shared" si="39"/>
        <v>-0.25000000000029571</v>
      </c>
      <c r="BC37" s="9">
        <f t="shared" si="74"/>
        <v>-7.0969896626138507E-11</v>
      </c>
    </row>
    <row r="38" spans="1:55">
      <c r="A38" s="8">
        <v>35</v>
      </c>
      <c r="B38" s="9">
        <f t="shared" si="48"/>
        <v>0.6108652381980153</v>
      </c>
      <c r="C38" s="10">
        <f t="shared" si="47"/>
        <v>35</v>
      </c>
      <c r="D38" s="9">
        <f t="shared" si="49"/>
        <v>0.6108652381980153</v>
      </c>
      <c r="E38" s="8">
        <v>2</v>
      </c>
      <c r="F38" s="8">
        <f t="shared" si="50"/>
        <v>0.5</v>
      </c>
      <c r="G38" s="9">
        <f t="shared" si="51"/>
        <v>8.7266462599716477E-3</v>
      </c>
      <c r="H38" s="9">
        <f t="shared" si="75"/>
        <v>0.86599242819071265</v>
      </c>
      <c r="I38" s="9">
        <f t="shared" si="76"/>
        <v>4.3347473795013174E-3</v>
      </c>
      <c r="J38" s="9">
        <f t="shared" si="77"/>
        <v>6.1906608297654106E-3</v>
      </c>
      <c r="K38" s="9">
        <f t="shared" si="78"/>
        <v>5.0054839235960128E-3</v>
      </c>
      <c r="L38" s="9">
        <f t="shared" si="79"/>
        <v>5.0054630216646084E-3</v>
      </c>
      <c r="M38" s="12">
        <f t="shared" si="80"/>
        <v>0.99998747259150145</v>
      </c>
      <c r="N38" s="9">
        <f t="shared" si="81"/>
        <v>-2.5027315108323042E-3</v>
      </c>
      <c r="O38" s="9">
        <f t="shared" si="82"/>
        <v>0.49999373629575072</v>
      </c>
      <c r="P38" s="9">
        <v>0</v>
      </c>
      <c r="Q38" s="9">
        <f t="shared" si="83"/>
        <v>2.5027315108323042E-3</v>
      </c>
      <c r="R38" s="9">
        <f t="shared" si="84"/>
        <v>-0.49999373629575072</v>
      </c>
      <c r="S38" s="9">
        <v>0</v>
      </c>
      <c r="T38" s="9">
        <f t="shared" si="52"/>
        <v>5.0054630216646084E-3</v>
      </c>
      <c r="U38" s="9">
        <f t="shared" si="53"/>
        <v>-0.99998747259150145</v>
      </c>
      <c r="V38" s="9">
        <f t="shared" si="54"/>
        <v>0</v>
      </c>
      <c r="W38" s="9">
        <f t="shared" si="55"/>
        <v>1</v>
      </c>
      <c r="X38" s="9">
        <f t="shared" si="56"/>
        <v>0.86849515970154501</v>
      </c>
      <c r="Y38" s="9">
        <f t="shared" si="57"/>
        <v>-0.49565898891624943</v>
      </c>
      <c r="Z38" s="9">
        <f t="shared" si="58"/>
        <v>6.1906608297654106E-3</v>
      </c>
      <c r="AA38" s="9">
        <f t="shared" si="59"/>
        <v>1</v>
      </c>
      <c r="AB38" s="9">
        <f t="shared" si="60"/>
        <v>0.86348969667988029</v>
      </c>
      <c r="AC38" s="9">
        <f t="shared" si="61"/>
        <v>0.50432848367525207</v>
      </c>
      <c r="AD38" s="9">
        <f t="shared" si="62"/>
        <v>6.1906608297654106E-3</v>
      </c>
      <c r="AE38" s="9">
        <f t="shared" si="63"/>
        <v>1</v>
      </c>
      <c r="AF38" s="9">
        <f t="shared" si="64"/>
        <v>-6.1905832768283202E-3</v>
      </c>
      <c r="AG38" s="9">
        <f t="shared" si="65"/>
        <v>-3.0987123863058306E-5</v>
      </c>
      <c r="AH38" s="9">
        <f t="shared" si="66"/>
        <v>0.86600327696752444</v>
      </c>
      <c r="AI38" s="9">
        <f t="shared" si="67"/>
        <v>0.8660254037844386</v>
      </c>
      <c r="AJ38" s="9">
        <f t="shared" si="40"/>
        <v>1.5612439513684045E-7</v>
      </c>
      <c r="AK38" s="9">
        <f t="shared" si="41"/>
        <v>-0.81916230548834446</v>
      </c>
      <c r="AL38" s="9">
        <f t="shared" si="42"/>
        <v>0.5735617815606231</v>
      </c>
      <c r="AM38" s="9">
        <f t="shared" si="68"/>
        <v>1</v>
      </c>
      <c r="AN38" s="9">
        <v>0</v>
      </c>
      <c r="AO38" s="9">
        <f t="shared" si="69"/>
        <v>-0.8191520442889918</v>
      </c>
      <c r="AP38" s="9">
        <f t="shared" si="70"/>
        <v>0.57357643635104605</v>
      </c>
      <c r="AQ38" s="9">
        <f t="shared" si="85"/>
        <v>0.99999999983996024</v>
      </c>
      <c r="AR38" s="9">
        <f t="shared" si="30"/>
        <v>1.7890766290058174E-5</v>
      </c>
      <c r="AS38" s="9">
        <f t="shared" si="31"/>
        <v>1.7890766291012584E-5</v>
      </c>
      <c r="AT38" s="17">
        <f t="shared" si="38"/>
        <v>6.1503924043796558E-2</v>
      </c>
      <c r="AU38" s="9">
        <f t="shared" si="71"/>
        <v>1.7319848563814253</v>
      </c>
      <c r="AV38" s="9">
        <f t="shared" si="72"/>
        <v>8.6694947590026383E-3</v>
      </c>
      <c r="AW38" s="9">
        <f t="shared" si="73"/>
        <v>1.2381321659530821E-2</v>
      </c>
      <c r="AX38" s="9">
        <f t="shared" si="43"/>
        <v>1.7320508075688772</v>
      </c>
      <c r="AY38" s="9">
        <f t="shared" si="44"/>
        <v>0.99996192306417131</v>
      </c>
      <c r="AZ38" s="9">
        <f t="shared" ref="AZ38:AZ68" si="86">-SQRT(1-AY38*AY38)</f>
        <v>-8.7265354983730638E-3</v>
      </c>
      <c r="BA38" s="9">
        <f t="shared" si="46"/>
        <v>-8.7266462599707769E-3</v>
      </c>
      <c r="BB38" s="9">
        <f t="shared" si="39"/>
        <v>-0.4999999999999501</v>
      </c>
      <c r="BC38" s="9">
        <f t="shared" si="74"/>
        <v>1.1977085989656189E-11</v>
      </c>
    </row>
    <row r="39" spans="1:55">
      <c r="A39" s="10">
        <v>35</v>
      </c>
      <c r="B39" s="9">
        <f t="shared" si="48"/>
        <v>0.6108652381980153</v>
      </c>
      <c r="C39" s="10">
        <f t="shared" si="47"/>
        <v>35</v>
      </c>
      <c r="D39" s="9">
        <f t="shared" si="49"/>
        <v>0.6108652381980153</v>
      </c>
      <c r="E39" s="8">
        <v>3</v>
      </c>
      <c r="F39" s="8">
        <f t="shared" si="50"/>
        <v>0.75</v>
      </c>
      <c r="G39" s="9">
        <f t="shared" si="51"/>
        <v>1.3089969389957471E-2</v>
      </c>
      <c r="H39" s="9">
        <f t="shared" si="75"/>
        <v>0.86595120928712477</v>
      </c>
      <c r="I39" s="9">
        <f t="shared" si="76"/>
        <v>6.5020179098784457E-3</v>
      </c>
      <c r="J39" s="9">
        <f t="shared" si="77"/>
        <v>9.2858439177944327E-3</v>
      </c>
      <c r="K39" s="9">
        <f t="shared" si="78"/>
        <v>7.5083857543913109E-3</v>
      </c>
      <c r="L39" s="9">
        <f t="shared" si="79"/>
        <v>7.5083152059770286E-3</v>
      </c>
      <c r="M39" s="12">
        <f t="shared" si="80"/>
        <v>0.99997181220410791</v>
      </c>
      <c r="N39" s="9">
        <f t="shared" si="81"/>
        <v>-3.7541576029885143E-3</v>
      </c>
      <c r="O39" s="9">
        <f t="shared" si="82"/>
        <v>0.49998590610205396</v>
      </c>
      <c r="P39" s="9">
        <v>0</v>
      </c>
      <c r="Q39" s="9">
        <f t="shared" si="83"/>
        <v>3.7541576029885143E-3</v>
      </c>
      <c r="R39" s="9">
        <f t="shared" si="84"/>
        <v>-0.49998590610205396</v>
      </c>
      <c r="S39" s="9">
        <v>0</v>
      </c>
      <c r="T39" s="9">
        <f t="shared" si="52"/>
        <v>7.5083152059770286E-3</v>
      </c>
      <c r="U39" s="9">
        <f t="shared" si="53"/>
        <v>-0.99997181220410791</v>
      </c>
      <c r="V39" s="9">
        <f t="shared" si="54"/>
        <v>0</v>
      </c>
      <c r="W39" s="9">
        <f t="shared" si="55"/>
        <v>1</v>
      </c>
      <c r="X39" s="9">
        <f t="shared" si="56"/>
        <v>0.86970536689011324</v>
      </c>
      <c r="Y39" s="9">
        <f t="shared" si="57"/>
        <v>-0.49348388819217553</v>
      </c>
      <c r="Z39" s="9">
        <f t="shared" si="58"/>
        <v>9.2858439177944327E-3</v>
      </c>
      <c r="AA39" s="9">
        <f t="shared" si="59"/>
        <v>0.99999999999999989</v>
      </c>
      <c r="AB39" s="9">
        <f t="shared" si="60"/>
        <v>0.8621970516841363</v>
      </c>
      <c r="AC39" s="9">
        <f t="shared" si="61"/>
        <v>0.50648792401193243</v>
      </c>
      <c r="AD39" s="9">
        <f t="shared" si="62"/>
        <v>9.2858439177944327E-3</v>
      </c>
      <c r="AE39" s="9">
        <f t="shared" si="63"/>
        <v>1</v>
      </c>
      <c r="AF39" s="9">
        <f t="shared" si="64"/>
        <v>-9.285582170321393E-3</v>
      </c>
      <c r="AG39" s="9">
        <f t="shared" si="65"/>
        <v>-6.9721043088305241E-5</v>
      </c>
      <c r="AH39" s="9">
        <f t="shared" si="66"/>
        <v>0.86597561923112709</v>
      </c>
      <c r="AI39" s="9">
        <f t="shared" si="67"/>
        <v>0.86602540378443849</v>
      </c>
      <c r="AJ39" s="9">
        <f t="shared" si="40"/>
        <v>5.2692412238694586E-7</v>
      </c>
      <c r="AK39" s="9">
        <f t="shared" si="41"/>
        <v>-0.81917513107407403</v>
      </c>
      <c r="AL39" s="9">
        <f t="shared" si="42"/>
        <v>0.57354346359233843</v>
      </c>
      <c r="AM39" s="9">
        <f t="shared" ref="AM39:AM68" si="87">SQRT(AJ39*AJ39+AK39*AK39+AL39*AL39)</f>
        <v>1</v>
      </c>
      <c r="AN39" s="9">
        <v>0</v>
      </c>
      <c r="AO39" s="9">
        <f t="shared" si="69"/>
        <v>-0.8191520442889918</v>
      </c>
      <c r="AP39" s="9">
        <f t="shared" si="70"/>
        <v>0.57357643635104605</v>
      </c>
      <c r="AQ39" s="9">
        <f t="shared" ref="AQ39:AQ68" si="88">(AJ39*AN39+AK39*AO39+AL39*AP39)/AM39</f>
        <v>0.9999999991897599</v>
      </c>
      <c r="AR39" s="9">
        <f t="shared" ref="AR39:AR68" si="89">SQRT(1-AQ39*AQ39)</f>
        <v>4.0255188416839497E-5</v>
      </c>
      <c r="AS39" s="9">
        <f t="shared" ref="AS39:AS68" si="90">ATAN2(AQ39,AR39)</f>
        <v>4.0255188427711619E-5</v>
      </c>
      <c r="AT39" s="17">
        <f t="shared" si="38"/>
        <v>0.13838714402470489</v>
      </c>
      <c r="AU39" s="9">
        <f t="shared" si="71"/>
        <v>1.7319024185742495</v>
      </c>
      <c r="AV39" s="9">
        <f t="shared" si="72"/>
        <v>1.3004035819756898E-2</v>
      </c>
      <c r="AW39" s="9">
        <f t="shared" si="73"/>
        <v>1.8571687835588865E-2</v>
      </c>
      <c r="AX39" s="9">
        <f t="shared" si="43"/>
        <v>1.732050807568877</v>
      </c>
      <c r="AY39" s="9">
        <f t="shared" si="44"/>
        <v>0.99991432757400711</v>
      </c>
      <c r="AZ39" s="9">
        <f t="shared" si="86"/>
        <v>-1.3089595571338463E-2</v>
      </c>
      <c r="BA39" s="9">
        <f t="shared" si="46"/>
        <v>-1.3089969389951495E-2</v>
      </c>
      <c r="BB39" s="9">
        <f t="shared" si="39"/>
        <v>-0.74999999999965761</v>
      </c>
      <c r="BC39" s="9">
        <f t="shared" si="74"/>
        <v>8.2174267390655586E-11</v>
      </c>
    </row>
    <row r="40" spans="1:55">
      <c r="A40" s="8">
        <v>35</v>
      </c>
      <c r="B40" s="9">
        <f t="shared" si="48"/>
        <v>0.6108652381980153</v>
      </c>
      <c r="C40" s="10">
        <f t="shared" si="47"/>
        <v>35</v>
      </c>
      <c r="D40" s="9">
        <f t="shared" si="49"/>
        <v>0.6108652381980153</v>
      </c>
      <c r="E40" s="8">
        <v>4</v>
      </c>
      <c r="F40" s="8">
        <f t="shared" si="50"/>
        <v>1</v>
      </c>
      <c r="G40" s="9">
        <f t="shared" si="51"/>
        <v>1.7453292519943295E-2</v>
      </c>
      <c r="H40" s="9">
        <f t="shared" si="75"/>
        <v>0.86589350392075404</v>
      </c>
      <c r="I40" s="9">
        <f t="shared" si="76"/>
        <v>8.6691646512070276E-3</v>
      </c>
      <c r="J40" s="9">
        <f t="shared" si="77"/>
        <v>1.2380850216740517E-2</v>
      </c>
      <c r="K40" s="9">
        <f t="shared" si="78"/>
        <v>1.0011479441796794E-2</v>
      </c>
      <c r="L40" s="9">
        <f t="shared" si="79"/>
        <v>1.0011312201337023E-2</v>
      </c>
      <c r="M40" s="12">
        <f t="shared" si="80"/>
        <v>0.99994988555827502</v>
      </c>
      <c r="N40" s="9">
        <f t="shared" si="81"/>
        <v>-5.0056561006685115E-3</v>
      </c>
      <c r="O40" s="9">
        <f t="shared" si="82"/>
        <v>0.49997494277913751</v>
      </c>
      <c r="P40" s="9">
        <v>0</v>
      </c>
      <c r="Q40" s="9">
        <f t="shared" si="83"/>
        <v>5.0056561006685115E-3</v>
      </c>
      <c r="R40" s="9">
        <f t="shared" si="84"/>
        <v>-0.49997494277913751</v>
      </c>
      <c r="S40" s="9">
        <v>0</v>
      </c>
      <c r="T40" s="9">
        <f t="shared" si="52"/>
        <v>1.0011312201337023E-2</v>
      </c>
      <c r="U40" s="9">
        <f t="shared" si="53"/>
        <v>-0.99994988555827502</v>
      </c>
      <c r="V40" s="9">
        <f t="shared" si="54"/>
        <v>0</v>
      </c>
      <c r="W40" s="9">
        <f t="shared" si="55"/>
        <v>1</v>
      </c>
      <c r="X40" s="9">
        <f t="shared" si="56"/>
        <v>0.87089916002142254</v>
      </c>
      <c r="Y40" s="9">
        <f t="shared" si="57"/>
        <v>-0.49130577812793047</v>
      </c>
      <c r="Z40" s="9">
        <f t="shared" si="58"/>
        <v>1.2380850216740517E-2</v>
      </c>
      <c r="AA40" s="9">
        <f t="shared" si="59"/>
        <v>1</v>
      </c>
      <c r="AB40" s="9">
        <f t="shared" si="60"/>
        <v>0.86088784782008554</v>
      </c>
      <c r="AC40" s="9">
        <f t="shared" si="61"/>
        <v>0.50864410743034449</v>
      </c>
      <c r="AD40" s="9">
        <f t="shared" si="62"/>
        <v>1.2380850216740517E-2</v>
      </c>
      <c r="AE40" s="9">
        <f t="shared" si="63"/>
        <v>1</v>
      </c>
      <c r="AF40" s="9">
        <f t="shared" si="64"/>
        <v>-1.2380229757343824E-2</v>
      </c>
      <c r="AG40" s="9">
        <f t="shared" si="65"/>
        <v>-1.2394855683778048E-4</v>
      </c>
      <c r="AH40" s="9">
        <f t="shared" si="66"/>
        <v>0.86593689986505973</v>
      </c>
      <c r="AI40" s="9">
        <f t="shared" si="67"/>
        <v>0.8660254037844386</v>
      </c>
      <c r="AJ40" s="9">
        <f t="shared" si="40"/>
        <v>1.2490195595328546E-6</v>
      </c>
      <c r="AK40" s="9">
        <f t="shared" si="41"/>
        <v>-0.81919308518879619</v>
      </c>
      <c r="AL40" s="9">
        <f t="shared" si="42"/>
        <v>0.57351781940694879</v>
      </c>
      <c r="AM40" s="9">
        <f t="shared" si="87"/>
        <v>1</v>
      </c>
      <c r="AN40" s="9">
        <v>0</v>
      </c>
      <c r="AO40" s="9">
        <f t="shared" si="69"/>
        <v>-0.8191520442889918</v>
      </c>
      <c r="AP40" s="9">
        <f t="shared" si="70"/>
        <v>0.57357643635104605</v>
      </c>
      <c r="AQ40" s="9">
        <f t="shared" si="88"/>
        <v>0.99999999743906909</v>
      </c>
      <c r="AR40" s="9">
        <f t="shared" si="89"/>
        <v>7.156718398507647E-5</v>
      </c>
      <c r="AS40" s="9">
        <f t="shared" si="90"/>
        <v>7.1567184046169338E-5</v>
      </c>
      <c r="AT40" s="17">
        <f t="shared" si="38"/>
        <v>0.24602985584889009</v>
      </c>
      <c r="AU40" s="9">
        <f t="shared" si="71"/>
        <v>1.7317870078415081</v>
      </c>
      <c r="AV40" s="9">
        <f t="shared" si="72"/>
        <v>1.7338329302414024E-2</v>
      </c>
      <c r="AW40" s="9">
        <f t="shared" si="73"/>
        <v>2.4761700433481033E-2</v>
      </c>
      <c r="AX40" s="9">
        <f t="shared" si="43"/>
        <v>1.7320508075688772</v>
      </c>
      <c r="AY40" s="9">
        <f t="shared" si="44"/>
        <v>0.99984769515639127</v>
      </c>
      <c r="AZ40" s="9">
        <f t="shared" si="86"/>
        <v>-1.7452406437281461E-2</v>
      </c>
      <c r="BA40" s="9">
        <f t="shared" si="46"/>
        <v>-1.7453292519941245E-2</v>
      </c>
      <c r="BB40" s="9">
        <f t="shared" si="39"/>
        <v>-0.99999999999988254</v>
      </c>
      <c r="BC40" s="9">
        <f t="shared" si="74"/>
        <v>2.8190783041281975E-11</v>
      </c>
    </row>
    <row r="41" spans="1:55">
      <c r="A41" s="10">
        <v>35</v>
      </c>
      <c r="B41" s="9">
        <f t="shared" si="48"/>
        <v>0.6108652381980153</v>
      </c>
      <c r="C41" s="10">
        <f t="shared" si="47"/>
        <v>35</v>
      </c>
      <c r="D41" s="9">
        <f t="shared" si="49"/>
        <v>0.6108652381980153</v>
      </c>
      <c r="E41" s="8">
        <v>5</v>
      </c>
      <c r="F41" s="8">
        <f t="shared" si="50"/>
        <v>1.25</v>
      </c>
      <c r="G41" s="9">
        <f t="shared" si="51"/>
        <v>2.1816615649929118E-2</v>
      </c>
      <c r="H41" s="9">
        <f t="shared" si="75"/>
        <v>0.86581931319022709</v>
      </c>
      <c r="I41" s="9">
        <f t="shared" si="76"/>
        <v>1.0836146344136984E-2</v>
      </c>
      <c r="J41" s="9">
        <f t="shared" si="77"/>
        <v>1.5475620802145087E-2</v>
      </c>
      <c r="K41" s="9">
        <f t="shared" si="78"/>
        <v>1.2514828961039431E-2</v>
      </c>
      <c r="L41" s="9">
        <f t="shared" si="79"/>
        <v>1.2514502282876852E-2</v>
      </c>
      <c r="M41" s="12">
        <f t="shared" si="80"/>
        <v>0.99992169055012092</v>
      </c>
      <c r="N41" s="9">
        <f t="shared" si="81"/>
        <v>-6.2572511414384262E-3</v>
      </c>
      <c r="O41" s="9">
        <f t="shared" si="82"/>
        <v>0.49996084527506046</v>
      </c>
      <c r="P41" s="9">
        <v>0</v>
      </c>
      <c r="Q41" s="9">
        <f t="shared" si="83"/>
        <v>6.2572511414384262E-3</v>
      </c>
      <c r="R41" s="9">
        <f t="shared" si="84"/>
        <v>-0.49996084527506046</v>
      </c>
      <c r="S41" s="9">
        <v>0</v>
      </c>
      <c r="T41" s="9">
        <f t="shared" si="52"/>
        <v>1.2514502282876852E-2</v>
      </c>
      <c r="U41" s="9">
        <f t="shared" si="53"/>
        <v>-0.99992169055012092</v>
      </c>
      <c r="V41" s="9">
        <f t="shared" si="54"/>
        <v>0</v>
      </c>
      <c r="W41" s="9">
        <f t="shared" si="55"/>
        <v>1</v>
      </c>
      <c r="X41" s="9">
        <f t="shared" si="56"/>
        <v>0.87207656433166547</v>
      </c>
      <c r="Y41" s="9">
        <f t="shared" si="57"/>
        <v>-0.48912469893092347</v>
      </c>
      <c r="Z41" s="9">
        <f t="shared" si="58"/>
        <v>1.5475620802145087E-2</v>
      </c>
      <c r="AA41" s="9">
        <f t="shared" si="59"/>
        <v>0.99999999999999989</v>
      </c>
      <c r="AB41" s="9">
        <f t="shared" si="60"/>
        <v>0.85956206204878871</v>
      </c>
      <c r="AC41" s="9">
        <f t="shared" si="61"/>
        <v>0.51079699161919745</v>
      </c>
      <c r="AD41" s="9">
        <f t="shared" si="62"/>
        <v>1.5475620802145087E-2</v>
      </c>
      <c r="AE41" s="9">
        <f t="shared" si="63"/>
        <v>1</v>
      </c>
      <c r="AF41" s="9">
        <f t="shared" si="64"/>
        <v>-1.5474408914793535E-2</v>
      </c>
      <c r="AG41" s="9">
        <f t="shared" si="65"/>
        <v>-1.9366969185738119E-4</v>
      </c>
      <c r="AH41" s="9">
        <f t="shared" si="66"/>
        <v>0.86588712033427773</v>
      </c>
      <c r="AI41" s="9">
        <f t="shared" si="67"/>
        <v>0.86602540378443849</v>
      </c>
      <c r="AJ41" s="9">
        <f t="shared" si="40"/>
        <v>2.4395270667946362E-6</v>
      </c>
      <c r="AK41" s="9">
        <f t="shared" si="41"/>
        <v>-0.81921616612682613</v>
      </c>
      <c r="AL41" s="9">
        <f t="shared" si="42"/>
        <v>0.57348484997470772</v>
      </c>
      <c r="AM41" s="9">
        <f t="shared" si="87"/>
        <v>0.99999999999999989</v>
      </c>
      <c r="AN41" s="9">
        <v>0</v>
      </c>
      <c r="AO41" s="9">
        <f t="shared" si="69"/>
        <v>-0.8191520442889918</v>
      </c>
      <c r="AP41" s="9">
        <f t="shared" si="70"/>
        <v>0.57357643635104605</v>
      </c>
      <c r="AQ41" s="9">
        <f t="shared" si="88"/>
        <v>0.99999999374718718</v>
      </c>
      <c r="AR41" s="9">
        <f t="shared" si="89"/>
        <v>1.1182855469933425E-4</v>
      </c>
      <c r="AS41" s="9">
        <f t="shared" si="90"/>
        <v>1.1182855493241526E-4</v>
      </c>
      <c r="AT41" s="17">
        <f t="shared" si="38"/>
        <v>0.3844382536004568</v>
      </c>
      <c r="AU41" s="9">
        <f t="shared" si="71"/>
        <v>1.7316386263804542</v>
      </c>
      <c r="AV41" s="9">
        <f t="shared" si="72"/>
        <v>2.1672292688273975E-2</v>
      </c>
      <c r="AW41" s="9">
        <f t="shared" si="73"/>
        <v>3.0951241604290174E-2</v>
      </c>
      <c r="AX41" s="9">
        <f t="shared" si="43"/>
        <v>1.7320508075688772</v>
      </c>
      <c r="AY41" s="9">
        <f t="shared" si="44"/>
        <v>0.99976202707990902</v>
      </c>
      <c r="AZ41" s="9">
        <f t="shared" si="86"/>
        <v>-2.1814885034564527E-2</v>
      </c>
      <c r="BA41" s="9">
        <f t="shared" si="46"/>
        <v>-2.1816615649932525E-2</v>
      </c>
      <c r="BB41" s="9">
        <f t="shared" si="39"/>
        <v>-1.2500000000001952</v>
      </c>
      <c r="BC41" s="9">
        <f t="shared" si="74"/>
        <v>-4.6842529854984605E-11</v>
      </c>
    </row>
    <row r="42" spans="1:55">
      <c r="A42" s="8">
        <v>35</v>
      </c>
      <c r="B42" s="9">
        <f t="shared" si="48"/>
        <v>0.6108652381980153</v>
      </c>
      <c r="C42" s="10">
        <f t="shared" si="47"/>
        <v>35</v>
      </c>
      <c r="D42" s="9">
        <f t="shared" si="49"/>
        <v>0.6108652381980153</v>
      </c>
      <c r="E42" s="8">
        <v>6</v>
      </c>
      <c r="F42" s="8">
        <f t="shared" si="50"/>
        <v>1.5</v>
      </c>
      <c r="G42" s="9">
        <f t="shared" si="51"/>
        <v>2.6179938779914941E-2</v>
      </c>
      <c r="H42" s="9">
        <f t="shared" si="75"/>
        <v>0.86572863850802872</v>
      </c>
      <c r="I42" s="9">
        <f t="shared" si="76"/>
        <v>1.3002921732460513E-2</v>
      </c>
      <c r="J42" s="9">
        <f t="shared" si="77"/>
        <v>1.8570096754037205E-2</v>
      </c>
      <c r="K42" s="9">
        <f t="shared" si="78"/>
        <v>1.5018498307083055E-2</v>
      </c>
      <c r="L42" s="9">
        <f t="shared" si="79"/>
        <v>1.5017933729823255E-2</v>
      </c>
      <c r="M42" s="12">
        <f t="shared" si="80"/>
        <v>0.99988722447408374</v>
      </c>
      <c r="N42" s="9">
        <f t="shared" si="81"/>
        <v>-7.5089668649116273E-3</v>
      </c>
      <c r="O42" s="9">
        <f t="shared" si="82"/>
        <v>0.49994361223704187</v>
      </c>
      <c r="P42" s="9">
        <v>0</v>
      </c>
      <c r="Q42" s="9">
        <f t="shared" si="83"/>
        <v>7.5089668649116273E-3</v>
      </c>
      <c r="R42" s="9">
        <f t="shared" si="84"/>
        <v>-0.49994361223704187</v>
      </c>
      <c r="S42" s="9">
        <v>0</v>
      </c>
      <c r="T42" s="9">
        <f t="shared" si="52"/>
        <v>1.5017933729823255E-2</v>
      </c>
      <c r="U42" s="9">
        <f t="shared" si="53"/>
        <v>-0.99988722447408374</v>
      </c>
      <c r="V42" s="9">
        <f t="shared" si="54"/>
        <v>0</v>
      </c>
      <c r="W42" s="9">
        <f t="shared" si="55"/>
        <v>1</v>
      </c>
      <c r="X42" s="9">
        <f t="shared" si="56"/>
        <v>0.87323760537294037</v>
      </c>
      <c r="Y42" s="9">
        <f t="shared" si="57"/>
        <v>-0.48694069050458133</v>
      </c>
      <c r="Z42" s="9">
        <f t="shared" si="58"/>
        <v>1.8570096754037205E-2</v>
      </c>
      <c r="AA42" s="9">
        <f t="shared" si="59"/>
        <v>1</v>
      </c>
      <c r="AB42" s="9">
        <f t="shared" si="60"/>
        <v>0.85821967164311708</v>
      </c>
      <c r="AC42" s="9">
        <f t="shared" si="61"/>
        <v>0.51294653396950241</v>
      </c>
      <c r="AD42" s="9">
        <f t="shared" si="62"/>
        <v>1.8570096754037205E-2</v>
      </c>
      <c r="AE42" s="9">
        <f t="shared" si="63"/>
        <v>0.99999999999999989</v>
      </c>
      <c r="AF42" s="9">
        <f t="shared" si="64"/>
        <v>-1.8568002501609452E-2</v>
      </c>
      <c r="AG42" s="9">
        <f t="shared" si="65"/>
        <v>-2.788844824085367E-4</v>
      </c>
      <c r="AH42" s="9">
        <f t="shared" si="66"/>
        <v>0.86582628252239235</v>
      </c>
      <c r="AI42" s="9">
        <f t="shared" si="67"/>
        <v>0.8660254037844386</v>
      </c>
      <c r="AJ42" s="9">
        <f t="shared" si="40"/>
        <v>4.2155782527964619E-6</v>
      </c>
      <c r="AK42" s="9">
        <f t="shared" si="41"/>
        <v>-0.81924437169458886</v>
      </c>
      <c r="AL42" s="9">
        <f t="shared" si="42"/>
        <v>0.57344455654314763</v>
      </c>
      <c r="AM42" s="9">
        <f t="shared" si="87"/>
        <v>1</v>
      </c>
      <c r="AN42" s="9">
        <v>0</v>
      </c>
      <c r="AO42" s="9">
        <f t="shared" si="69"/>
        <v>-0.8191520442889918</v>
      </c>
      <c r="AP42" s="9">
        <f t="shared" si="70"/>
        <v>0.57357643635104605</v>
      </c>
      <c r="AQ42" s="9">
        <f t="shared" si="88"/>
        <v>0.99999998703279769</v>
      </c>
      <c r="AR42" s="9">
        <f t="shared" si="89"/>
        <v>1.6104162319659804E-4</v>
      </c>
      <c r="AS42" s="9">
        <f t="shared" si="90"/>
        <v>1.6104162389268448E-4</v>
      </c>
      <c r="AT42" s="17">
        <f t="shared" si="38"/>
        <v>0.55362032249903892</v>
      </c>
      <c r="AU42" s="9">
        <f t="shared" si="71"/>
        <v>1.7314572770160574</v>
      </c>
      <c r="AV42" s="9">
        <f t="shared" si="72"/>
        <v>2.6005843464921075E-2</v>
      </c>
      <c r="AW42" s="9">
        <f t="shared" si="73"/>
        <v>3.7140193508074411E-2</v>
      </c>
      <c r="AX42" s="9">
        <f t="shared" si="43"/>
        <v>1.7320508075688772</v>
      </c>
      <c r="AY42" s="9">
        <f t="shared" si="44"/>
        <v>0.99965732497555726</v>
      </c>
      <c r="AZ42" s="9">
        <f t="shared" si="86"/>
        <v>-2.6176948307874599E-2</v>
      </c>
      <c r="BA42" s="9">
        <f t="shared" si="46"/>
        <v>-2.6179938779916392E-2</v>
      </c>
      <c r="BB42" s="9">
        <f t="shared" si="39"/>
        <v>-1.500000000000083</v>
      </c>
      <c r="BC42" s="9">
        <f t="shared" si="74"/>
        <v>-1.993072373807081E-11</v>
      </c>
    </row>
    <row r="43" spans="1:55">
      <c r="A43" s="10">
        <v>35</v>
      </c>
      <c r="B43" s="9">
        <f t="shared" si="48"/>
        <v>0.6108652381980153</v>
      </c>
      <c r="C43" s="10">
        <f t="shared" si="47"/>
        <v>35</v>
      </c>
      <c r="D43" s="9">
        <f t="shared" si="49"/>
        <v>0.6108652381980153</v>
      </c>
      <c r="E43" s="8">
        <v>7</v>
      </c>
      <c r="F43" s="8">
        <f t="shared" si="50"/>
        <v>1.75</v>
      </c>
      <c r="G43" s="9">
        <f t="shared" si="51"/>
        <v>3.0543261909900768E-2</v>
      </c>
      <c r="H43" s="9">
        <f t="shared" si="75"/>
        <v>0.86562148160047414</v>
      </c>
      <c r="I43" s="9">
        <f t="shared" si="76"/>
        <v>1.5169449563897569E-2</v>
      </c>
      <c r="J43" s="9">
        <f t="shared" si="77"/>
        <v>2.1664219158055352E-2</v>
      </c>
      <c r="K43" s="9">
        <f t="shared" si="78"/>
        <v>1.7522551499565536E-2</v>
      </c>
      <c r="L43" s="9">
        <f t="shared" si="79"/>
        <v>1.7521654826514424E-2</v>
      </c>
      <c r="M43" s="12">
        <f t="shared" si="80"/>
        <v>0.99984648402249254</v>
      </c>
      <c r="N43" s="9">
        <f t="shared" si="81"/>
        <v>-8.760827413257212E-3</v>
      </c>
      <c r="O43" s="9">
        <f t="shared" si="82"/>
        <v>0.49992324201124627</v>
      </c>
      <c r="P43" s="9">
        <v>0</v>
      </c>
      <c r="Q43" s="9">
        <f t="shared" si="83"/>
        <v>8.760827413257212E-3</v>
      </c>
      <c r="R43" s="9">
        <f t="shared" si="84"/>
        <v>-0.49992324201124627</v>
      </c>
      <c r="S43" s="9">
        <v>0</v>
      </c>
      <c r="T43" s="9">
        <f t="shared" si="52"/>
        <v>1.7521654826514424E-2</v>
      </c>
      <c r="U43" s="9">
        <f t="shared" si="53"/>
        <v>-0.99984648402249254</v>
      </c>
      <c r="V43" s="9">
        <f t="shared" si="54"/>
        <v>0</v>
      </c>
      <c r="W43" s="9">
        <f t="shared" si="55"/>
        <v>1</v>
      </c>
      <c r="X43" s="9">
        <f t="shared" si="56"/>
        <v>0.87438230901373137</v>
      </c>
      <c r="Y43" s="9">
        <f t="shared" si="57"/>
        <v>-0.48475379244734873</v>
      </c>
      <c r="Z43" s="9">
        <f t="shared" si="58"/>
        <v>2.1664219158055352E-2</v>
      </c>
      <c r="AA43" s="9">
        <f t="shared" si="59"/>
        <v>1</v>
      </c>
      <c r="AB43" s="9">
        <f t="shared" si="60"/>
        <v>0.85686065418721691</v>
      </c>
      <c r="AC43" s="9">
        <f t="shared" si="61"/>
        <v>0.51509269157514381</v>
      </c>
      <c r="AD43" s="9">
        <f t="shared" si="62"/>
        <v>2.1664219158055352E-2</v>
      </c>
      <c r="AE43" s="9">
        <f t="shared" si="63"/>
        <v>0.99999999999999989</v>
      </c>
      <c r="AF43" s="9">
        <f t="shared" si="64"/>
        <v>-2.1660893354274367E-2</v>
      </c>
      <c r="AG43" s="9">
        <f t="shared" si="65"/>
        <v>-3.7959297017340683E-4</v>
      </c>
      <c r="AH43" s="9">
        <f t="shared" si="66"/>
        <v>0.8657543887317416</v>
      </c>
      <c r="AI43" s="9">
        <f t="shared" si="67"/>
        <v>0.86602540378443849</v>
      </c>
      <c r="AJ43" s="9">
        <f t="shared" si="40"/>
        <v>6.6943237861192412E-6</v>
      </c>
      <c r="AK43" s="9">
        <f t="shared" si="41"/>
        <v>-0.81927769921020532</v>
      </c>
      <c r="AL43" s="9">
        <f t="shared" si="42"/>
        <v>0.57339694063712809</v>
      </c>
      <c r="AM43" s="9">
        <f t="shared" si="87"/>
        <v>0.99999999999999989</v>
      </c>
      <c r="AN43" s="9">
        <v>0</v>
      </c>
      <c r="AO43" s="9">
        <f t="shared" si="69"/>
        <v>-0.8191520442889918</v>
      </c>
      <c r="AP43" s="9">
        <f t="shared" si="70"/>
        <v>0.57357643635104605</v>
      </c>
      <c r="AQ43" s="9">
        <f t="shared" si="88"/>
        <v>0.99999997597365775</v>
      </c>
      <c r="AR43" s="9">
        <f t="shared" si="89"/>
        <v>2.1920922412853428E-4</v>
      </c>
      <c r="AS43" s="9">
        <f t="shared" si="90"/>
        <v>2.1920922588413293E-4</v>
      </c>
      <c r="AT43" s="17">
        <f t="shared" si="38"/>
        <v>0.75358580840944422</v>
      </c>
      <c r="AU43" s="9">
        <f t="shared" si="71"/>
        <v>1.7312429632009483</v>
      </c>
      <c r="AV43" s="9">
        <f t="shared" si="72"/>
        <v>3.0338899127795083E-2</v>
      </c>
      <c r="AW43" s="9">
        <f t="shared" si="73"/>
        <v>4.3328438316110704E-2</v>
      </c>
      <c r="AX43" s="9">
        <f t="shared" si="43"/>
        <v>1.7320508075688772</v>
      </c>
      <c r="AY43" s="9">
        <f t="shared" si="44"/>
        <v>0.99953359083671289</v>
      </c>
      <c r="AZ43" s="9">
        <f t="shared" si="86"/>
        <v>-3.0538513209824918E-2</v>
      </c>
      <c r="BA43" s="9">
        <f t="shared" si="46"/>
        <v>-3.0543261909903027E-2</v>
      </c>
      <c r="BB43" s="9">
        <f t="shared" si="39"/>
        <v>-1.7500000000001295</v>
      </c>
      <c r="BC43" s="9">
        <f t="shared" si="74"/>
        <v>-3.1068481121110381E-11</v>
      </c>
    </row>
    <row r="44" spans="1:55">
      <c r="A44" s="8">
        <v>35</v>
      </c>
      <c r="B44" s="9">
        <f t="shared" si="48"/>
        <v>0.6108652381980153</v>
      </c>
      <c r="C44" s="10">
        <f t="shared" si="47"/>
        <v>35</v>
      </c>
      <c r="D44" s="9">
        <f t="shared" si="49"/>
        <v>0.6108652381980153</v>
      </c>
      <c r="E44" s="8">
        <v>8</v>
      </c>
      <c r="F44" s="8">
        <f t="shared" si="50"/>
        <v>2</v>
      </c>
      <c r="G44" s="9">
        <f t="shared" si="51"/>
        <v>3.4906585039886591E-2</v>
      </c>
      <c r="H44" s="9">
        <f t="shared" si="75"/>
        <v>0.86549784450767642</v>
      </c>
      <c r="I44" s="9">
        <f t="shared" si="76"/>
        <v>1.7335688590881214E-2</v>
      </c>
      <c r="J44" s="9">
        <f t="shared" si="77"/>
        <v>2.4757929106569026E-2</v>
      </c>
      <c r="K44" s="9">
        <f t="shared" si="78"/>
        <v>2.0027052587737942E-2</v>
      </c>
      <c r="L44" s="9">
        <f t="shared" si="79"/>
        <v>2.0025713863412585E-2</v>
      </c>
      <c r="M44" s="12">
        <f t="shared" si="80"/>
        <v>0.99979946528504438</v>
      </c>
      <c r="N44" s="9">
        <f t="shared" si="81"/>
        <v>-1.0012856931706293E-2</v>
      </c>
      <c r="O44" s="9">
        <f t="shared" si="82"/>
        <v>0.49989973264252219</v>
      </c>
      <c r="P44" s="9">
        <v>0</v>
      </c>
      <c r="Q44" s="9">
        <f t="shared" si="83"/>
        <v>1.0012856931706293E-2</v>
      </c>
      <c r="R44" s="9">
        <f t="shared" si="84"/>
        <v>-0.49989973264252219</v>
      </c>
      <c r="S44" s="9">
        <v>0</v>
      </c>
      <c r="T44" s="9">
        <f t="shared" si="52"/>
        <v>2.0025713863412585E-2</v>
      </c>
      <c r="U44" s="9">
        <f t="shared" si="53"/>
        <v>-0.99979946528504438</v>
      </c>
      <c r="V44" s="9">
        <f t="shared" si="54"/>
        <v>0</v>
      </c>
      <c r="W44" s="9">
        <f t="shared" si="55"/>
        <v>1</v>
      </c>
      <c r="X44" s="9">
        <f t="shared" si="56"/>
        <v>0.8755107014393827</v>
      </c>
      <c r="Y44" s="9">
        <f t="shared" si="57"/>
        <v>-0.48256404405164099</v>
      </c>
      <c r="Z44" s="9">
        <f t="shared" si="58"/>
        <v>2.4757929106569026E-2</v>
      </c>
      <c r="AA44" s="9">
        <f t="shared" si="59"/>
        <v>1</v>
      </c>
      <c r="AB44" s="9">
        <f t="shared" si="60"/>
        <v>0.85548498757597013</v>
      </c>
      <c r="AC44" s="9">
        <f t="shared" si="61"/>
        <v>0.51723542123340338</v>
      </c>
      <c r="AD44" s="9">
        <f t="shared" si="62"/>
        <v>2.4757929106569026E-2</v>
      </c>
      <c r="AE44" s="9">
        <f t="shared" si="63"/>
        <v>1</v>
      </c>
      <c r="AF44" s="9">
        <f t="shared" si="64"/>
        <v>-2.4752964282312748E-2</v>
      </c>
      <c r="AG44" s="9">
        <f t="shared" si="65"/>
        <v>-4.957952041388053E-4</v>
      </c>
      <c r="AH44" s="9">
        <f t="shared" si="66"/>
        <v>0.86567144168347954</v>
      </c>
      <c r="AI44" s="9">
        <f t="shared" si="67"/>
        <v>0.86602540378443849</v>
      </c>
      <c r="AJ44" s="9">
        <f t="shared" si="40"/>
        <v>9.9929372066043243E-6</v>
      </c>
      <c r="AK44" s="9">
        <f t="shared" si="41"/>
        <v>-0.81931614550298759</v>
      </c>
      <c r="AL44" s="9">
        <f t="shared" si="42"/>
        <v>0.57334200405889368</v>
      </c>
      <c r="AM44" s="9">
        <f t="shared" si="87"/>
        <v>1</v>
      </c>
      <c r="AN44" s="9">
        <v>0</v>
      </c>
      <c r="AO44" s="9">
        <f t="shared" si="69"/>
        <v>-0.8191520442889918</v>
      </c>
      <c r="AP44" s="9">
        <f t="shared" si="70"/>
        <v>0.57357643635104605</v>
      </c>
      <c r="AQ44" s="9">
        <f t="shared" si="88"/>
        <v>0.99999995900621652</v>
      </c>
      <c r="AR44" s="9">
        <f t="shared" si="89"/>
        <v>2.8633470850113435E-4</v>
      </c>
      <c r="AS44" s="9">
        <f t="shared" si="90"/>
        <v>2.8633471241378206E-4</v>
      </c>
      <c r="AT44" s="17">
        <f t="shared" si="38"/>
        <v>0.9843462329641135</v>
      </c>
      <c r="AU44" s="9">
        <f t="shared" si="71"/>
        <v>1.7309956890153528</v>
      </c>
      <c r="AV44" s="9">
        <f t="shared" si="72"/>
        <v>3.4671377181762386E-2</v>
      </c>
      <c r="AW44" s="9">
        <f t="shared" si="73"/>
        <v>4.9515858213138052E-2</v>
      </c>
      <c r="AX44" s="9">
        <f t="shared" si="43"/>
        <v>1.7320508075688772</v>
      </c>
      <c r="AY44" s="9">
        <f t="shared" si="44"/>
        <v>0.99939082701909576</v>
      </c>
      <c r="AZ44" s="9">
        <f t="shared" si="86"/>
        <v>-3.4899496702499741E-2</v>
      </c>
      <c r="BA44" s="9">
        <f t="shared" si="46"/>
        <v>-3.4906585039885356E-2</v>
      </c>
      <c r="BB44" s="9">
        <f t="shared" si="39"/>
        <v>-1.9999999999999294</v>
      </c>
      <c r="BC44" s="9">
        <f t="shared" si="74"/>
        <v>1.6946444247878389E-11</v>
      </c>
    </row>
    <row r="45" spans="1:55">
      <c r="A45" s="10">
        <v>35</v>
      </c>
      <c r="B45" s="9">
        <f t="shared" si="48"/>
        <v>0.6108652381980153</v>
      </c>
      <c r="C45" s="10">
        <f t="shared" si="47"/>
        <v>35</v>
      </c>
      <c r="D45" s="9">
        <f t="shared" si="49"/>
        <v>0.6108652381980153</v>
      </c>
      <c r="E45" s="8">
        <v>9</v>
      </c>
      <c r="F45" s="8">
        <f t="shared" si="50"/>
        <v>2.25</v>
      </c>
      <c r="G45" s="9">
        <f t="shared" si="51"/>
        <v>3.9269908169872414E-2</v>
      </c>
      <c r="H45" s="9">
        <f t="shared" si="75"/>
        <v>0.86535772958350743</v>
      </c>
      <c r="I45" s="9">
        <f t="shared" si="76"/>
        <v>1.9501597571342951E-2</v>
      </c>
      <c r="J45" s="9">
        <f t="shared" si="77"/>
        <v>2.7851167699800297E-2</v>
      </c>
      <c r="K45" s="9">
        <f t="shared" si="78"/>
        <v>2.2532065655406028E-2</v>
      </c>
      <c r="L45" s="9">
        <f t="shared" si="79"/>
        <v>2.2530159138111201E-2</v>
      </c>
      <c r="M45" s="12">
        <f t="shared" si="80"/>
        <v>0.99974616374818437</v>
      </c>
      <c r="N45" s="9">
        <f t="shared" si="81"/>
        <v>-1.12650795690556E-2</v>
      </c>
      <c r="O45" s="9">
        <f t="shared" si="82"/>
        <v>0.49987308187409218</v>
      </c>
      <c r="P45" s="9">
        <v>0</v>
      </c>
      <c r="Q45" s="9">
        <f t="shared" si="83"/>
        <v>1.12650795690556E-2</v>
      </c>
      <c r="R45" s="9">
        <f t="shared" si="84"/>
        <v>-0.49987308187409218</v>
      </c>
      <c r="S45" s="9">
        <v>0</v>
      </c>
      <c r="T45" s="9">
        <f t="shared" si="52"/>
        <v>2.2530159138111201E-2</v>
      </c>
      <c r="U45" s="9">
        <f t="shared" si="53"/>
        <v>-0.99974616374818437</v>
      </c>
      <c r="V45" s="9">
        <f t="shared" si="54"/>
        <v>0</v>
      </c>
      <c r="W45" s="9">
        <f t="shared" si="55"/>
        <v>1</v>
      </c>
      <c r="X45" s="9">
        <f t="shared" si="56"/>
        <v>0.87662280915256308</v>
      </c>
      <c r="Y45" s="9">
        <f t="shared" si="57"/>
        <v>-0.48037148430274923</v>
      </c>
      <c r="Z45" s="9">
        <f t="shared" si="58"/>
        <v>2.7851167699800297E-2</v>
      </c>
      <c r="AA45" s="9">
        <f t="shared" si="59"/>
        <v>1</v>
      </c>
      <c r="AB45" s="9">
        <f t="shared" si="60"/>
        <v>0.85409265001445178</v>
      </c>
      <c r="AC45" s="9">
        <f t="shared" si="61"/>
        <v>0.51937467944543514</v>
      </c>
      <c r="AD45" s="9">
        <f t="shared" si="62"/>
        <v>2.7851167699800297E-2</v>
      </c>
      <c r="AE45" s="9">
        <f t="shared" si="63"/>
        <v>0.99999999999999989</v>
      </c>
      <c r="AF45" s="9">
        <f t="shared" si="64"/>
        <v>-2.7844098063782692E-2</v>
      </c>
      <c r="AG45" s="9">
        <f t="shared" si="65"/>
        <v>-6.2749124045872312E-4</v>
      </c>
      <c r="AH45" s="9">
        <f t="shared" si="66"/>
        <v>0.86557744451768004</v>
      </c>
      <c r="AI45" s="9">
        <f t="shared" si="67"/>
        <v>0.8660254037844386</v>
      </c>
      <c r="AJ45" s="9">
        <f t="shared" si="40"/>
        <v>1.4228618736119442E-5</v>
      </c>
      <c r="AK45" s="9">
        <f t="shared" si="41"/>
        <v>-0.81935970691283888</v>
      </c>
      <c r="AL45" s="9">
        <f t="shared" si="42"/>
        <v>0.5732797488881437</v>
      </c>
      <c r="AM45" s="9">
        <f t="shared" si="87"/>
        <v>1</v>
      </c>
      <c r="AN45" s="9">
        <v>0</v>
      </c>
      <c r="AO45" s="9">
        <f t="shared" si="69"/>
        <v>-0.8191520442889918</v>
      </c>
      <c r="AP45" s="9">
        <f t="shared" si="70"/>
        <v>0.57357643635104605</v>
      </c>
      <c r="AQ45" s="9">
        <f t="shared" si="88"/>
        <v>0.9999999343251651</v>
      </c>
      <c r="AR45" s="9">
        <f t="shared" si="89"/>
        <v>3.6242194397906536E-4</v>
      </c>
      <c r="AS45" s="9">
        <f t="shared" si="90"/>
        <v>3.6242195191306604E-4</v>
      </c>
      <c r="AT45" s="17">
        <f t="shared" si="38"/>
        <v>1.2459148948507173</v>
      </c>
      <c r="AU45" s="9">
        <f t="shared" si="71"/>
        <v>1.7307154591670149</v>
      </c>
      <c r="AV45" s="9">
        <f t="shared" si="72"/>
        <v>3.9003195142685909E-2</v>
      </c>
      <c r="AW45" s="9">
        <f t="shared" si="73"/>
        <v>5.5702335399600594E-2</v>
      </c>
      <c r="AX45" s="9">
        <f t="shared" si="43"/>
        <v>1.7320508075688772</v>
      </c>
      <c r="AY45" s="9">
        <f t="shared" si="44"/>
        <v>0.99922903624072279</v>
      </c>
      <c r="AZ45" s="9">
        <f t="shared" si="86"/>
        <v>-3.9259815759072225E-2</v>
      </c>
      <c r="BA45" s="9">
        <f t="shared" si="46"/>
        <v>-3.9269908169876029E-2</v>
      </c>
      <c r="BB45" s="9">
        <f t="shared" si="39"/>
        <v>-2.2500000000002074</v>
      </c>
      <c r="BC45" s="9">
        <f t="shared" si="74"/>
        <v>-4.9773518639995018E-11</v>
      </c>
    </row>
    <row r="46" spans="1:55">
      <c r="A46" s="8">
        <v>35</v>
      </c>
      <c r="B46" s="9">
        <f t="shared" si="48"/>
        <v>0.6108652381980153</v>
      </c>
      <c r="C46" s="10">
        <f t="shared" si="47"/>
        <v>35</v>
      </c>
      <c r="D46" s="9">
        <f t="shared" si="49"/>
        <v>0.6108652381980153</v>
      </c>
      <c r="E46" s="8">
        <v>10</v>
      </c>
      <c r="F46" s="8">
        <f t="shared" si="50"/>
        <v>2.5</v>
      </c>
      <c r="G46" s="9">
        <f t="shared" si="51"/>
        <v>4.3633231299858237E-2</v>
      </c>
      <c r="H46" s="9">
        <f t="shared" si="75"/>
        <v>0.86520113949555366</v>
      </c>
      <c r="I46" s="9">
        <f t="shared" si="76"/>
        <v>2.1667135269497872E-2</v>
      </c>
      <c r="J46" s="9">
        <f t="shared" si="77"/>
        <v>3.0943876046945158E-2</v>
      </c>
      <c r="K46" s="9">
        <f t="shared" si="78"/>
        <v>2.5037654825874542E-2</v>
      </c>
      <c r="L46" s="9">
        <f t="shared" si="79"/>
        <v>2.5035038956336023E-2</v>
      </c>
      <c r="M46" s="12">
        <f t="shared" si="80"/>
        <v>0.9996865742943909</v>
      </c>
      <c r="N46" s="9">
        <f t="shared" si="81"/>
        <v>-1.2517519478168012E-2</v>
      </c>
      <c r="O46" s="9">
        <f t="shared" si="82"/>
        <v>0.49984328714719545</v>
      </c>
      <c r="P46" s="9">
        <v>0</v>
      </c>
      <c r="Q46" s="9">
        <f t="shared" si="83"/>
        <v>1.2517519478168012E-2</v>
      </c>
      <c r="R46" s="9">
        <f t="shared" si="84"/>
        <v>-0.49984328714719545</v>
      </c>
      <c r="S46" s="9">
        <v>0</v>
      </c>
      <c r="T46" s="9">
        <f t="shared" si="52"/>
        <v>2.5035038956336023E-2</v>
      </c>
      <c r="U46" s="9">
        <f t="shared" si="53"/>
        <v>-0.9996865742943909</v>
      </c>
      <c r="V46" s="9">
        <f t="shared" si="54"/>
        <v>0</v>
      </c>
      <c r="W46" s="9">
        <f t="shared" si="55"/>
        <v>1</v>
      </c>
      <c r="X46" s="9">
        <f t="shared" si="56"/>
        <v>0.8777186589737217</v>
      </c>
      <c r="Y46" s="9">
        <f t="shared" si="57"/>
        <v>-0.47817615187769758</v>
      </c>
      <c r="Z46" s="9">
        <f t="shared" si="58"/>
        <v>3.0943876046945158E-2</v>
      </c>
      <c r="AA46" s="9">
        <f t="shared" si="59"/>
        <v>1</v>
      </c>
      <c r="AB46" s="9">
        <f t="shared" si="60"/>
        <v>0.85268362001738562</v>
      </c>
      <c r="AC46" s="9">
        <f t="shared" si="61"/>
        <v>0.52151042241669332</v>
      </c>
      <c r="AD46" s="9">
        <f t="shared" si="62"/>
        <v>3.0943876046945158E-2</v>
      </c>
      <c r="AE46" s="9">
        <f t="shared" si="63"/>
        <v>0.99999999999999989</v>
      </c>
      <c r="AF46" s="9">
        <f t="shared" si="64"/>
        <v>-3.0934177440760862E-2</v>
      </c>
      <c r="AG46" s="9">
        <f t="shared" si="65"/>
        <v>-7.7468114229530514E-4</v>
      </c>
      <c r="AH46" s="9">
        <f t="shared" si="66"/>
        <v>0.86547240079345755</v>
      </c>
      <c r="AI46" s="9">
        <f t="shared" si="67"/>
        <v>0.8660254037844386</v>
      </c>
      <c r="AJ46" s="9">
        <f t="shared" si="40"/>
        <v>1.951859908893086E-5</v>
      </c>
      <c r="AK46" s="9">
        <f t="shared" si="41"/>
        <v>-0.81940837928956411</v>
      </c>
      <c r="AL46" s="9">
        <f t="shared" si="42"/>
        <v>0.57321017748211189</v>
      </c>
      <c r="AM46" s="9">
        <f t="shared" si="87"/>
        <v>1</v>
      </c>
      <c r="AN46" s="9">
        <v>0</v>
      </c>
      <c r="AO46" s="9">
        <f t="shared" si="69"/>
        <v>-0.8191520442889918</v>
      </c>
      <c r="AP46" s="9">
        <f t="shared" si="70"/>
        <v>0.57357643635104605</v>
      </c>
      <c r="AQ46" s="9">
        <f t="shared" si="88"/>
        <v>0.99999989988291638</v>
      </c>
      <c r="AR46" s="9">
        <f t="shared" si="89"/>
        <v>4.4747531468774577E-4</v>
      </c>
      <c r="AS46" s="9">
        <f t="shared" si="90"/>
        <v>4.4747532962105421E-4</v>
      </c>
      <c r="AT46" s="17">
        <f t="shared" si="38"/>
        <v>1.5383068694107056</v>
      </c>
      <c r="AU46" s="9">
        <f t="shared" si="71"/>
        <v>1.7304022789911073</v>
      </c>
      <c r="AV46" s="9">
        <f t="shared" si="72"/>
        <v>4.3334270538995745E-2</v>
      </c>
      <c r="AW46" s="9">
        <f t="shared" si="73"/>
        <v>6.1887752093890316E-2</v>
      </c>
      <c r="AX46" s="9">
        <f t="shared" si="43"/>
        <v>1.7320508075688772</v>
      </c>
      <c r="AY46" s="9">
        <f t="shared" si="44"/>
        <v>0.9990482215818578</v>
      </c>
      <c r="AZ46" s="9">
        <f t="shared" si="86"/>
        <v>-4.3619387365334654E-2</v>
      </c>
      <c r="BA46" s="9">
        <f t="shared" si="46"/>
        <v>-4.3633231299856891E-2</v>
      </c>
      <c r="BB46" s="9">
        <f t="shared" si="39"/>
        <v>-2.4999999999999227</v>
      </c>
      <c r="BC46" s="9">
        <f t="shared" si="74"/>
        <v>1.8545165403338615E-11</v>
      </c>
    </row>
    <row r="47" spans="1:55">
      <c r="A47" s="10">
        <v>35</v>
      </c>
      <c r="B47" s="9">
        <f t="shared" si="48"/>
        <v>0.6108652381980153</v>
      </c>
      <c r="C47" s="10">
        <f t="shared" si="47"/>
        <v>35</v>
      </c>
      <c r="D47" s="9">
        <f t="shared" si="49"/>
        <v>0.6108652381980153</v>
      </c>
      <c r="E47" s="8">
        <v>11</v>
      </c>
      <c r="F47" s="8">
        <f t="shared" si="50"/>
        <v>2.75</v>
      </c>
      <c r="G47" s="9">
        <f t="shared" si="51"/>
        <v>4.799655442984406E-2</v>
      </c>
      <c r="H47" s="9">
        <f t="shared" si="75"/>
        <v>0.86502807722506436</v>
      </c>
      <c r="I47" s="9">
        <f t="shared" si="76"/>
        <v>2.3832260456629766E-2</v>
      </c>
      <c r="J47" s="9">
        <f t="shared" si="77"/>
        <v>3.4035995267294721E-2</v>
      </c>
      <c r="K47" s="9">
        <f t="shared" si="78"/>
        <v>2.7543884266894615E-2</v>
      </c>
      <c r="L47" s="9">
        <f t="shared" si="79"/>
        <v>2.7540401632938978E-2</v>
      </c>
      <c r="M47" s="12">
        <f t="shared" si="80"/>
        <v>0.99962069120136587</v>
      </c>
      <c r="N47" s="9">
        <f t="shared" si="81"/>
        <v>-1.3770200816469489E-2</v>
      </c>
      <c r="O47" s="9">
        <f t="shared" si="82"/>
        <v>0.49981034560068294</v>
      </c>
      <c r="P47" s="9">
        <v>0</v>
      </c>
      <c r="Q47" s="9">
        <f t="shared" si="83"/>
        <v>1.3770200816469489E-2</v>
      </c>
      <c r="R47" s="9">
        <f t="shared" si="84"/>
        <v>-0.49981034560068294</v>
      </c>
      <c r="S47" s="9">
        <v>0</v>
      </c>
      <c r="T47" s="9">
        <f t="shared" si="52"/>
        <v>2.7540401632938978E-2</v>
      </c>
      <c r="U47" s="9">
        <f t="shared" si="53"/>
        <v>-0.99962069120136587</v>
      </c>
      <c r="V47" s="9">
        <f t="shared" si="54"/>
        <v>0</v>
      </c>
      <c r="W47" s="9">
        <f t="shared" si="55"/>
        <v>1</v>
      </c>
      <c r="X47" s="9">
        <f t="shared" si="56"/>
        <v>0.87879827804153388</v>
      </c>
      <c r="Y47" s="9">
        <f t="shared" si="57"/>
        <v>-0.47597808514405315</v>
      </c>
      <c r="Z47" s="9">
        <f t="shared" si="58"/>
        <v>3.4035995267294721E-2</v>
      </c>
      <c r="AA47" s="9">
        <f t="shared" si="59"/>
        <v>1</v>
      </c>
      <c r="AB47" s="9">
        <f t="shared" si="60"/>
        <v>0.85125787640859485</v>
      </c>
      <c r="AC47" s="9">
        <f t="shared" si="61"/>
        <v>0.52364260605731272</v>
      </c>
      <c r="AD47" s="9">
        <f t="shared" si="62"/>
        <v>3.4035995267294721E-2</v>
      </c>
      <c r="AE47" s="9">
        <f t="shared" si="63"/>
        <v>1</v>
      </c>
      <c r="AF47" s="9">
        <f t="shared" si="64"/>
        <v>-3.4023085114819565E-2</v>
      </c>
      <c r="AG47" s="9">
        <f t="shared" si="65"/>
        <v>-9.3736497963810685E-4</v>
      </c>
      <c r="AH47" s="9">
        <f t="shared" si="66"/>
        <v>0.86535631448910377</v>
      </c>
      <c r="AI47" s="9">
        <f t="shared" si="67"/>
        <v>0.8660254037844386</v>
      </c>
      <c r="AJ47" s="9">
        <f t="shared" si="40"/>
        <v>2.598014328145451E-5</v>
      </c>
      <c r="AK47" s="9">
        <f t="shared" si="41"/>
        <v>-0.81946215799208555</v>
      </c>
      <c r="AL47" s="9">
        <f t="shared" si="42"/>
        <v>0.57313329247565659</v>
      </c>
      <c r="AM47" s="9">
        <f t="shared" si="87"/>
        <v>1</v>
      </c>
      <c r="AN47" s="9">
        <v>0</v>
      </c>
      <c r="AO47" s="9">
        <f t="shared" si="69"/>
        <v>-0.8191520442889918</v>
      </c>
      <c r="AP47" s="9">
        <f t="shared" si="70"/>
        <v>0.57357643635104605</v>
      </c>
      <c r="AQ47" s="9">
        <f t="shared" si="88"/>
        <v>0.99999985338901454</v>
      </c>
      <c r="AR47" s="9">
        <f t="shared" si="89"/>
        <v>5.4149972242638897E-4</v>
      </c>
      <c r="AS47" s="9">
        <f t="shared" si="90"/>
        <v>5.4149974888965989E-4</v>
      </c>
      <c r="AT47" s="17">
        <f t="shared" si="38"/>
        <v>1.8615390131262839</v>
      </c>
      <c r="AU47" s="9">
        <f t="shared" si="71"/>
        <v>1.7300561544501287</v>
      </c>
      <c r="AV47" s="9">
        <f t="shared" si="72"/>
        <v>4.7664520913259567E-2</v>
      </c>
      <c r="AW47" s="9">
        <f t="shared" si="73"/>
        <v>6.8071990534589441E-2</v>
      </c>
      <c r="AX47" s="9">
        <f t="shared" si="43"/>
        <v>1.7320508075688772</v>
      </c>
      <c r="AY47" s="9">
        <f t="shared" si="44"/>
        <v>0.99884838648495067</v>
      </c>
      <c r="AZ47" s="9">
        <f t="shared" si="86"/>
        <v>-4.7978128521343699E-2</v>
      </c>
      <c r="BA47" s="9">
        <f t="shared" si="46"/>
        <v>-4.7996554429843817E-2</v>
      </c>
      <c r="BB47" s="9">
        <f t="shared" si="39"/>
        <v>-2.7499999999999862</v>
      </c>
      <c r="BC47" s="9">
        <f t="shared" si="74"/>
        <v>3.3040237212844659E-12</v>
      </c>
    </row>
    <row r="48" spans="1:55">
      <c r="A48" s="8">
        <v>35</v>
      </c>
      <c r="B48" s="9">
        <f t="shared" si="48"/>
        <v>0.6108652381980153</v>
      </c>
      <c r="C48" s="10">
        <f t="shared" si="47"/>
        <v>35</v>
      </c>
      <c r="D48" s="9">
        <f t="shared" si="49"/>
        <v>0.6108652381980153</v>
      </c>
      <c r="E48" s="8">
        <v>12</v>
      </c>
      <c r="F48" s="8">
        <f t="shared" si="50"/>
        <v>3</v>
      </c>
      <c r="G48" s="9">
        <f t="shared" si="51"/>
        <v>5.2359877559829883E-2</v>
      </c>
      <c r="H48" s="9">
        <f t="shared" si="75"/>
        <v>0.86483854606689581</v>
      </c>
      <c r="I48" s="9">
        <f t="shared" si="76"/>
        <v>2.5996931911876034E-2</v>
      </c>
      <c r="J48" s="9">
        <f t="shared" si="77"/>
        <v>3.7127466491356231E-2</v>
      </c>
      <c r="K48" s="9">
        <f t="shared" si="78"/>
        <v>3.005081819561474E-2</v>
      </c>
      <c r="L48" s="9">
        <f t="shared" si="79"/>
        <v>3.004629549288405E-2</v>
      </c>
      <c r="M48" s="12">
        <f t="shared" si="80"/>
        <v>0.99954850814112783</v>
      </c>
      <c r="N48" s="9">
        <f t="shared" si="81"/>
        <v>-1.5023147746442025E-2</v>
      </c>
      <c r="O48" s="9">
        <f t="shared" si="82"/>
        <v>0.49977425407056392</v>
      </c>
      <c r="P48" s="9">
        <v>0</v>
      </c>
      <c r="Q48" s="9">
        <f t="shared" si="83"/>
        <v>1.5023147746442025E-2</v>
      </c>
      <c r="R48" s="9">
        <f t="shared" si="84"/>
        <v>-0.49977425407056392</v>
      </c>
      <c r="S48" s="9">
        <v>0</v>
      </c>
      <c r="T48" s="9">
        <f t="shared" si="52"/>
        <v>3.004629549288405E-2</v>
      </c>
      <c r="U48" s="9">
        <f t="shared" si="53"/>
        <v>-0.99954850814112783</v>
      </c>
      <c r="V48" s="9">
        <f t="shared" si="54"/>
        <v>0</v>
      </c>
      <c r="W48" s="9">
        <f t="shared" si="55"/>
        <v>1</v>
      </c>
      <c r="X48" s="9">
        <f t="shared" si="56"/>
        <v>0.87986169381333779</v>
      </c>
      <c r="Y48" s="9">
        <f t="shared" si="57"/>
        <v>-0.4737773221586879</v>
      </c>
      <c r="Z48" s="9">
        <f t="shared" si="58"/>
        <v>3.7127466491356231E-2</v>
      </c>
      <c r="AA48" s="9">
        <f t="shared" si="59"/>
        <v>0.99999999999999989</v>
      </c>
      <c r="AB48" s="9">
        <f t="shared" si="60"/>
        <v>0.84981539832045383</v>
      </c>
      <c r="AC48" s="9">
        <f t="shared" si="61"/>
        <v>0.52577118598243999</v>
      </c>
      <c r="AD48" s="9">
        <f t="shared" si="62"/>
        <v>3.7127466491356231E-2</v>
      </c>
      <c r="AE48" s="9">
        <f t="shared" si="63"/>
        <v>1</v>
      </c>
      <c r="AF48" s="9">
        <f t="shared" si="64"/>
        <v>-3.7110703742494838E-2</v>
      </c>
      <c r="AG48" s="9">
        <f t="shared" si="65"/>
        <v>-1.1155428291014402E-3</v>
      </c>
      <c r="AH48" s="9">
        <f t="shared" si="66"/>
        <v>0.8652291900022403</v>
      </c>
      <c r="AI48" s="9">
        <f t="shared" si="67"/>
        <v>0.86602540378443849</v>
      </c>
      <c r="AJ48" s="9">
        <f t="shared" si="40"/>
        <v>3.3730554441314953E-5</v>
      </c>
      <c r="AK48" s="9">
        <f t="shared" si="41"/>
        <v>-0.81952103788756658</v>
      </c>
      <c r="AL48" s="9">
        <f t="shared" si="42"/>
        <v>0.5730490967813624</v>
      </c>
      <c r="AM48" s="9">
        <f t="shared" si="87"/>
        <v>1</v>
      </c>
      <c r="AN48" s="9">
        <v>0</v>
      </c>
      <c r="AO48" s="9">
        <f t="shared" si="69"/>
        <v>-0.8191520442889918</v>
      </c>
      <c r="AP48" s="9">
        <f t="shared" si="70"/>
        <v>0.57357643635104605</v>
      </c>
      <c r="AQ48" s="9">
        <f t="shared" si="88"/>
        <v>0.999999792309476</v>
      </c>
      <c r="AR48" s="9">
        <f t="shared" si="89"/>
        <v>6.4450058558130198E-4</v>
      </c>
      <c r="AS48" s="9">
        <f t="shared" si="90"/>
        <v>6.4450063020019379E-4</v>
      </c>
      <c r="AT48" s="17">
        <f t="shared" si="38"/>
        <v>2.2156299602395748</v>
      </c>
      <c r="AU48" s="9">
        <f t="shared" si="71"/>
        <v>1.7296770921337916</v>
      </c>
      <c r="AV48" s="9">
        <f t="shared" si="72"/>
        <v>5.1993863823752096E-2</v>
      </c>
      <c r="AW48" s="9">
        <f t="shared" si="73"/>
        <v>7.4254932982712463E-2</v>
      </c>
      <c r="AX48" s="9">
        <f t="shared" si="43"/>
        <v>1.732050807568877</v>
      </c>
      <c r="AY48" s="9">
        <f t="shared" si="44"/>
        <v>0.99862953475457394</v>
      </c>
      <c r="AZ48" s="9">
        <f t="shared" si="86"/>
        <v>-5.2335956242942995E-2</v>
      </c>
      <c r="BA48" s="9">
        <f t="shared" si="46"/>
        <v>-5.235987755982905E-2</v>
      </c>
      <c r="BB48" s="9">
        <f t="shared" si="39"/>
        <v>-2.999999999999952</v>
      </c>
      <c r="BC48" s="9">
        <f t="shared" si="74"/>
        <v>1.1510792319313623E-11</v>
      </c>
    </row>
    <row r="49" spans="1:55">
      <c r="A49" s="10">
        <v>35</v>
      </c>
      <c r="B49" s="9">
        <f t="shared" si="48"/>
        <v>0.6108652381980153</v>
      </c>
      <c r="C49" s="10">
        <f t="shared" si="47"/>
        <v>35</v>
      </c>
      <c r="D49" s="9">
        <f t="shared" si="49"/>
        <v>0.6108652381980153</v>
      </c>
      <c r="E49" s="8">
        <v>13</v>
      </c>
      <c r="F49" s="8">
        <f t="shared" si="50"/>
        <v>3.25</v>
      </c>
      <c r="G49" s="9">
        <f t="shared" si="51"/>
        <v>5.6723200689815706E-2</v>
      </c>
      <c r="H49" s="9">
        <f t="shared" si="75"/>
        <v>0.86463254962944813</v>
      </c>
      <c r="I49" s="9">
        <f t="shared" si="76"/>
        <v>2.8161108423012469E-2</v>
      </c>
      <c r="J49" s="9">
        <f t="shared" si="77"/>
        <v>4.0218230861973833E-2</v>
      </c>
      <c r="K49" s="9">
        <f t="shared" si="78"/>
        <v>3.2558520883535634E-2</v>
      </c>
      <c r="L49" s="9">
        <f t="shared" si="79"/>
        <v>3.2552768872224212E-2</v>
      </c>
      <c r="M49" s="12">
        <f t="shared" si="80"/>
        <v>0.99947001817901049</v>
      </c>
      <c r="N49" s="9">
        <f t="shared" si="81"/>
        <v>-1.6276384436112106E-2</v>
      </c>
      <c r="O49" s="9">
        <f t="shared" si="82"/>
        <v>0.49973500908950524</v>
      </c>
      <c r="P49" s="9">
        <v>0</v>
      </c>
      <c r="Q49" s="9">
        <f t="shared" si="83"/>
        <v>1.6276384436112106E-2</v>
      </c>
      <c r="R49" s="9">
        <f t="shared" si="84"/>
        <v>-0.49973500908950524</v>
      </c>
      <c r="S49" s="9">
        <v>0</v>
      </c>
      <c r="T49" s="9">
        <f t="shared" si="52"/>
        <v>3.2552768872224212E-2</v>
      </c>
      <c r="U49" s="9">
        <f t="shared" si="53"/>
        <v>-0.99947001817901049</v>
      </c>
      <c r="V49" s="9">
        <f t="shared" si="54"/>
        <v>0</v>
      </c>
      <c r="W49" s="9">
        <f t="shared" si="55"/>
        <v>1</v>
      </c>
      <c r="X49" s="9">
        <f t="shared" si="56"/>
        <v>0.88090893406556026</v>
      </c>
      <c r="Y49" s="9">
        <f t="shared" si="57"/>
        <v>-0.4715739006664928</v>
      </c>
      <c r="Z49" s="9">
        <f t="shared" si="58"/>
        <v>4.0218230861973833E-2</v>
      </c>
      <c r="AA49" s="9">
        <f t="shared" si="59"/>
        <v>1</v>
      </c>
      <c r="AB49" s="9">
        <f t="shared" si="60"/>
        <v>0.84835616519333601</v>
      </c>
      <c r="AC49" s="9">
        <f t="shared" si="61"/>
        <v>0.52789611751251775</v>
      </c>
      <c r="AD49" s="9">
        <f t="shared" si="62"/>
        <v>4.0218230861973833E-2</v>
      </c>
      <c r="AE49" s="9">
        <f t="shared" si="63"/>
        <v>1</v>
      </c>
      <c r="AF49" s="9">
        <f t="shared" si="64"/>
        <v>-4.0196915930744627E-2</v>
      </c>
      <c r="AG49" s="9">
        <f t="shared" si="65"/>
        <v>-1.3092147736995889E-3</v>
      </c>
      <c r="AH49" s="9">
        <f t="shared" si="66"/>
        <v>0.86509103214998873</v>
      </c>
      <c r="AI49" s="9">
        <f t="shared" si="67"/>
        <v>0.8660254037844386</v>
      </c>
      <c r="AJ49" s="9">
        <f t="shared" si="40"/>
        <v>4.2887177615757305E-5</v>
      </c>
      <c r="AK49" s="9">
        <f t="shared" si="41"/>
        <v>-0.81958501335044243</v>
      </c>
      <c r="AL49" s="9">
        <f t="shared" si="42"/>
        <v>0.57295759358965215</v>
      </c>
      <c r="AM49" s="9">
        <f t="shared" si="87"/>
        <v>1</v>
      </c>
      <c r="AN49" s="9">
        <v>0</v>
      </c>
      <c r="AO49" s="9">
        <f t="shared" si="69"/>
        <v>-0.8191520442889918</v>
      </c>
      <c r="AP49" s="9">
        <f t="shared" si="70"/>
        <v>0.57357643635104605</v>
      </c>
      <c r="AQ49" s="9">
        <f t="shared" si="88"/>
        <v>0.99999971386605924</v>
      </c>
      <c r="AR49" s="9">
        <f t="shared" si="89"/>
        <v>7.5648383968417903E-4</v>
      </c>
      <c r="AS49" s="9">
        <f t="shared" si="90"/>
        <v>7.5648391183608804E-4</v>
      </c>
      <c r="AT49" s="17">
        <f t="shared" si="38"/>
        <v>2.6006001250652706</v>
      </c>
      <c r="AU49" s="9">
        <f t="shared" si="71"/>
        <v>1.7292650992588963</v>
      </c>
      <c r="AV49" s="9">
        <f t="shared" si="72"/>
        <v>5.6322216846024953E-2</v>
      </c>
      <c r="AW49" s="9">
        <f t="shared" si="73"/>
        <v>8.0436461723947666E-2</v>
      </c>
      <c r="AX49" s="9">
        <f t="shared" si="43"/>
        <v>1.7320508075688772</v>
      </c>
      <c r="AY49" s="9">
        <f t="shared" si="44"/>
        <v>0.99839167055734879</v>
      </c>
      <c r="AZ49" s="9">
        <f t="shared" si="86"/>
        <v>-5.6692787563378179E-2</v>
      </c>
      <c r="BA49" s="9">
        <f t="shared" si="46"/>
        <v>-5.6723200689816379E-2</v>
      </c>
      <c r="BB49" s="9">
        <f t="shared" si="39"/>
        <v>-3.2500000000000382</v>
      </c>
      <c r="BC49" s="9">
        <f t="shared" si="74"/>
        <v>-9.1660012913052924E-12</v>
      </c>
    </row>
    <row r="50" spans="1:55">
      <c r="A50" s="8">
        <v>35</v>
      </c>
      <c r="B50" s="9">
        <f t="shared" si="48"/>
        <v>0.6108652381980153</v>
      </c>
      <c r="C50" s="10">
        <f t="shared" si="47"/>
        <v>35</v>
      </c>
      <c r="D50" s="9">
        <f t="shared" si="49"/>
        <v>0.6108652381980153</v>
      </c>
      <c r="E50" s="8">
        <v>14</v>
      </c>
      <c r="F50" s="8">
        <f t="shared" si="50"/>
        <v>3.5</v>
      </c>
      <c r="G50" s="9">
        <f t="shared" si="51"/>
        <v>6.1086523819801536E-2</v>
      </c>
      <c r="H50" s="9">
        <f t="shared" si="75"/>
        <v>0.86441009183459649</v>
      </c>
      <c r="I50" s="9">
        <f t="shared" si="76"/>
        <v>3.0324748787237895E-2</v>
      </c>
      <c r="J50" s="9">
        <f t="shared" si="77"/>
        <v>4.3308229535449154E-2</v>
      </c>
      <c r="K50" s="9">
        <f t="shared" si="78"/>
        <v>3.5067056661469455E-2</v>
      </c>
      <c r="L50" s="9">
        <f t="shared" si="79"/>
        <v>3.5059870119068526E-2</v>
      </c>
      <c r="M50" s="12">
        <f t="shared" si="80"/>
        <v>0.99938521377256428</v>
      </c>
      <c r="N50" s="9">
        <f t="shared" si="81"/>
        <v>-1.7529935059534263E-2</v>
      </c>
      <c r="O50" s="9">
        <f t="shared" si="82"/>
        <v>0.49969260688628214</v>
      </c>
      <c r="P50" s="9">
        <v>0</v>
      </c>
      <c r="Q50" s="9">
        <f t="shared" si="83"/>
        <v>1.7529935059534263E-2</v>
      </c>
      <c r="R50" s="9">
        <f t="shared" si="84"/>
        <v>-0.49969260688628214</v>
      </c>
      <c r="S50" s="9">
        <v>0</v>
      </c>
      <c r="T50" s="9">
        <f t="shared" si="52"/>
        <v>3.5059870119068526E-2</v>
      </c>
      <c r="U50" s="9">
        <f t="shared" si="53"/>
        <v>-0.99938521377256428</v>
      </c>
      <c r="V50" s="9">
        <f t="shared" si="54"/>
        <v>0</v>
      </c>
      <c r="W50" s="9">
        <f t="shared" si="55"/>
        <v>1</v>
      </c>
      <c r="X50" s="9">
        <f t="shared" si="56"/>
        <v>0.88194002689413076</v>
      </c>
      <c r="Y50" s="9">
        <f t="shared" si="57"/>
        <v>-0.46936785809904424</v>
      </c>
      <c r="Z50" s="9">
        <f t="shared" si="58"/>
        <v>4.3308229535449154E-2</v>
      </c>
      <c r="AA50" s="9">
        <f t="shared" si="59"/>
        <v>0.99999999999999989</v>
      </c>
      <c r="AB50" s="9">
        <f t="shared" si="60"/>
        <v>0.84688015677506223</v>
      </c>
      <c r="AC50" s="9">
        <f t="shared" si="61"/>
        <v>0.53001735567352004</v>
      </c>
      <c r="AD50" s="9">
        <f t="shared" si="62"/>
        <v>4.3308229535449154E-2</v>
      </c>
      <c r="AE50" s="9">
        <f t="shared" si="63"/>
        <v>0.99999999999999989</v>
      </c>
      <c r="AF50" s="9">
        <f t="shared" si="64"/>
        <v>-4.3281604232396138E-2</v>
      </c>
      <c r="AG50" s="9">
        <f t="shared" si="65"/>
        <v>-1.5183809025996547E-3</v>
      </c>
      <c r="AH50" s="9">
        <f t="shared" si="66"/>
        <v>0.86494184616915415</v>
      </c>
      <c r="AI50" s="9">
        <f t="shared" si="67"/>
        <v>0.8660254037844386</v>
      </c>
      <c r="AJ50" s="9">
        <f t="shared" si="40"/>
        <v>5.3567403579042605E-5</v>
      </c>
      <c r="AK50" s="9">
        <f t="shared" si="41"/>
        <v>-0.81965407826135628</v>
      </c>
      <c r="AL50" s="9">
        <f t="shared" si="42"/>
        <v>0.5728587863689093</v>
      </c>
      <c r="AM50" s="9">
        <f t="shared" si="87"/>
        <v>1</v>
      </c>
      <c r="AN50" s="9">
        <v>0</v>
      </c>
      <c r="AO50" s="9">
        <f t="shared" si="69"/>
        <v>-0.8191520442889918</v>
      </c>
      <c r="AP50" s="9">
        <f t="shared" si="70"/>
        <v>0.57357643635104605</v>
      </c>
      <c r="AQ50" s="9">
        <f t="shared" si="88"/>
        <v>0.99999961503546353</v>
      </c>
      <c r="AR50" s="9">
        <f t="shared" si="89"/>
        <v>8.7745593890889634E-4</v>
      </c>
      <c r="AS50" s="9">
        <f t="shared" si="90"/>
        <v>8.7745605150538664E-4</v>
      </c>
      <c r="AT50" s="17">
        <f t="shared" si="38"/>
        <v>3.0164717075683463</v>
      </c>
      <c r="AU50" s="9">
        <f t="shared" si="71"/>
        <v>1.728820183669193</v>
      </c>
      <c r="AV50" s="9">
        <f t="shared" si="72"/>
        <v>6.0649497574475797E-2</v>
      </c>
      <c r="AW50" s="9">
        <f t="shared" si="73"/>
        <v>8.6616459070898308E-2</v>
      </c>
      <c r="AX50" s="9">
        <f t="shared" si="43"/>
        <v>1.732050807568877</v>
      </c>
      <c r="AY50" s="9">
        <f t="shared" si="44"/>
        <v>0.99813479842186703</v>
      </c>
      <c r="AZ50" s="9">
        <f t="shared" si="86"/>
        <v>-6.1048539534855721E-2</v>
      </c>
      <c r="BA50" s="9">
        <f t="shared" si="46"/>
        <v>-6.1086523819800384E-2</v>
      </c>
      <c r="BB50" s="9">
        <f t="shared" si="39"/>
        <v>-3.4999999999999343</v>
      </c>
      <c r="BC50" s="9">
        <f t="shared" si="74"/>
        <v>1.5774048733874224E-11</v>
      </c>
    </row>
    <row r="51" spans="1:55">
      <c r="A51" s="10">
        <v>35</v>
      </c>
      <c r="B51" s="9">
        <f t="shared" si="48"/>
        <v>0.6108652381980153</v>
      </c>
      <c r="C51" s="10">
        <f t="shared" si="47"/>
        <v>35</v>
      </c>
      <c r="D51" s="9">
        <f t="shared" si="49"/>
        <v>0.6108652381980153</v>
      </c>
      <c r="E51" s="8">
        <v>15</v>
      </c>
      <c r="F51" s="8">
        <f t="shared" si="50"/>
        <v>3.75</v>
      </c>
      <c r="G51" s="9">
        <f t="shared" si="51"/>
        <v>6.5449846949787352E-2</v>
      </c>
      <c r="H51" s="9">
        <f t="shared" si="75"/>
        <v>0.86417117691761669</v>
      </c>
      <c r="I51" s="9">
        <f t="shared" si="76"/>
        <v>3.2487811811958589E-2</v>
      </c>
      <c r="J51" s="9">
        <f t="shared" si="77"/>
        <v>4.6397403682661584E-2</v>
      </c>
      <c r="K51" s="9">
        <f t="shared" si="78"/>
        <v>3.7576489924503666E-2</v>
      </c>
      <c r="L51" s="9">
        <f t="shared" si="79"/>
        <v>3.7567647594538435E-2</v>
      </c>
      <c r="M51" s="12">
        <f t="shared" si="80"/>
        <v>0.99929408677036236</v>
      </c>
      <c r="N51" s="9">
        <f t="shared" si="81"/>
        <v>-1.8783823797269217E-2</v>
      </c>
      <c r="O51" s="9">
        <f t="shared" si="82"/>
        <v>0.49964704338518118</v>
      </c>
      <c r="P51" s="9">
        <v>0</v>
      </c>
      <c r="Q51" s="9">
        <f t="shared" si="83"/>
        <v>1.8783823797269217E-2</v>
      </c>
      <c r="R51" s="9">
        <f t="shared" si="84"/>
        <v>-0.49964704338518118</v>
      </c>
      <c r="S51" s="9">
        <v>0</v>
      </c>
      <c r="T51" s="9">
        <f t="shared" si="52"/>
        <v>3.7567647594538435E-2</v>
      </c>
      <c r="U51" s="9">
        <f t="shared" si="53"/>
        <v>-0.99929408677036236</v>
      </c>
      <c r="V51" s="9">
        <f t="shared" si="54"/>
        <v>0</v>
      </c>
      <c r="W51" s="9">
        <f t="shared" si="55"/>
        <v>1</v>
      </c>
      <c r="X51" s="9">
        <f t="shared" si="56"/>
        <v>0.88295500071488586</v>
      </c>
      <c r="Y51" s="9">
        <f t="shared" si="57"/>
        <v>-0.46715923157322259</v>
      </c>
      <c r="Z51" s="9">
        <f t="shared" si="58"/>
        <v>4.6397403682661584E-2</v>
      </c>
      <c r="AA51" s="9">
        <f t="shared" si="59"/>
        <v>0.99999999999999989</v>
      </c>
      <c r="AB51" s="9">
        <f t="shared" si="60"/>
        <v>0.84538735312034752</v>
      </c>
      <c r="AC51" s="9">
        <f t="shared" si="61"/>
        <v>0.53213485519713977</v>
      </c>
      <c r="AD51" s="9">
        <f t="shared" si="62"/>
        <v>4.6397403682661584E-2</v>
      </c>
      <c r="AE51" s="9">
        <f t="shared" si="63"/>
        <v>1</v>
      </c>
      <c r="AF51" s="9">
        <f t="shared" si="64"/>
        <v>-4.6364651141581156E-2</v>
      </c>
      <c r="AG51" s="9">
        <f t="shared" si="65"/>
        <v>-1.7430413108517702E-3</v>
      </c>
      <c r="AH51" s="9">
        <f t="shared" si="66"/>
        <v>0.86478163771642835</v>
      </c>
      <c r="AI51" s="9">
        <f t="shared" si="67"/>
        <v>0.8660254037844386</v>
      </c>
      <c r="AJ51" s="9">
        <f t="shared" si="40"/>
        <v>6.588867263907644E-5</v>
      </c>
      <c r="AK51" s="9">
        <f t="shared" si="41"/>
        <v>-0.81972822600600259</v>
      </c>
      <c r="AL51" s="9">
        <f t="shared" si="42"/>
        <v>0.57275267886561176</v>
      </c>
      <c r="AM51" s="9">
        <f t="shared" si="87"/>
        <v>0.99999999999999989</v>
      </c>
      <c r="AN51" s="9">
        <v>0</v>
      </c>
      <c r="AO51" s="9">
        <f t="shared" si="69"/>
        <v>-0.8191520442889918</v>
      </c>
      <c r="AP51" s="9">
        <f t="shared" si="70"/>
        <v>0.57357643635104605</v>
      </c>
      <c r="AQ51" s="9">
        <f t="shared" si="88"/>
        <v>0.99999949254845855</v>
      </c>
      <c r="AR51" s="9">
        <f t="shared" si="89"/>
        <v>1.0074238559052079E-3</v>
      </c>
      <c r="AS51" s="9">
        <f t="shared" si="90"/>
        <v>1.0074240263115053E-3</v>
      </c>
      <c r="AT51" s="17">
        <f t="shared" si="38"/>
        <v>3.4632686932635393</v>
      </c>
      <c r="AU51" s="9">
        <f t="shared" si="71"/>
        <v>1.7283423538352334</v>
      </c>
      <c r="AV51" s="9">
        <f t="shared" si="72"/>
        <v>6.4975623623917178E-2</v>
      </c>
      <c r="AW51" s="9">
        <f t="shared" si="73"/>
        <v>9.2794807365323168E-2</v>
      </c>
      <c r="AX51" s="9">
        <f t="shared" si="43"/>
        <v>1.7320508075688772</v>
      </c>
      <c r="AY51" s="9">
        <f t="shared" si="44"/>
        <v>0.99785892323860348</v>
      </c>
      <c r="AZ51" s="9">
        <f t="shared" si="86"/>
        <v>-6.5403129230143603E-2</v>
      </c>
      <c r="BA51" s="9">
        <f t="shared" si="46"/>
        <v>-6.5449846949787893E-2</v>
      </c>
      <c r="BB51" s="9">
        <f t="shared" si="39"/>
        <v>-3.7500000000000306</v>
      </c>
      <c r="BC51" s="9">
        <f t="shared" si="74"/>
        <v>-7.3541173151170369E-12</v>
      </c>
    </row>
    <row r="52" spans="1:55">
      <c r="A52" s="8">
        <v>35</v>
      </c>
      <c r="B52" s="9">
        <f t="shared" si="48"/>
        <v>0.6108652381980153</v>
      </c>
      <c r="C52" s="10">
        <f t="shared" si="47"/>
        <v>35</v>
      </c>
      <c r="D52" s="9">
        <f t="shared" si="49"/>
        <v>0.6108652381980153</v>
      </c>
      <c r="E52" s="8">
        <v>16</v>
      </c>
      <c r="F52" s="8">
        <f t="shared" si="50"/>
        <v>4</v>
      </c>
      <c r="G52" s="9">
        <f t="shared" si="51"/>
        <v>6.9813170079773182E-2</v>
      </c>
      <c r="H52" s="9">
        <f t="shared" si="75"/>
        <v>0.86391580942710422</v>
      </c>
      <c r="I52" s="9">
        <f t="shared" si="76"/>
        <v>3.4650256315572558E-2</v>
      </c>
      <c r="J52" s="9">
        <f t="shared" si="77"/>
        <v>4.9485694490188324E-2</v>
      </c>
      <c r="K52" s="9">
        <f t="shared" si="78"/>
        <v>4.0086885136970056E-2</v>
      </c>
      <c r="L52" s="9">
        <f t="shared" si="79"/>
        <v>4.0076149673712383E-2</v>
      </c>
      <c r="M52" s="12">
        <f t="shared" si="80"/>
        <v>0.99919662841070989</v>
      </c>
      <c r="N52" s="9">
        <f t="shared" si="81"/>
        <v>-2.0038074836856191E-2</v>
      </c>
      <c r="O52" s="9">
        <f t="shared" si="82"/>
        <v>0.49959831420535494</v>
      </c>
      <c r="P52" s="9">
        <v>0</v>
      </c>
      <c r="Q52" s="9">
        <f t="shared" si="83"/>
        <v>2.0038074836856191E-2</v>
      </c>
      <c r="R52" s="9">
        <f t="shared" si="84"/>
        <v>-0.49959831420535494</v>
      </c>
      <c r="S52" s="9">
        <v>0</v>
      </c>
      <c r="T52" s="9">
        <f t="shared" si="52"/>
        <v>4.0076149673712383E-2</v>
      </c>
      <c r="U52" s="9">
        <f t="shared" si="53"/>
        <v>-0.99919662841070989</v>
      </c>
      <c r="V52" s="9">
        <f t="shared" si="54"/>
        <v>0</v>
      </c>
      <c r="W52" s="9">
        <f t="shared" si="55"/>
        <v>1</v>
      </c>
      <c r="X52" s="9">
        <f t="shared" si="56"/>
        <v>0.88395388426396038</v>
      </c>
      <c r="Y52" s="9">
        <f t="shared" si="57"/>
        <v>-0.46494805788978238</v>
      </c>
      <c r="Z52" s="9">
        <f t="shared" si="58"/>
        <v>4.9485694490188324E-2</v>
      </c>
      <c r="AA52" s="9">
        <f t="shared" si="59"/>
        <v>0.99999999999999989</v>
      </c>
      <c r="AB52" s="9">
        <f t="shared" si="60"/>
        <v>0.84387773459024806</v>
      </c>
      <c r="AC52" s="9">
        <f t="shared" si="61"/>
        <v>0.53424857052092745</v>
      </c>
      <c r="AD52" s="9">
        <f t="shared" si="62"/>
        <v>4.9485694490188324E-2</v>
      </c>
      <c r="AE52" s="9">
        <f t="shared" si="63"/>
        <v>1</v>
      </c>
      <c r="AF52" s="9">
        <f t="shared" si="64"/>
        <v>-4.9445939089158619E-2</v>
      </c>
      <c r="AG52" s="9">
        <f t="shared" si="65"/>
        <v>-1.9831960990963917E-3</v>
      </c>
      <c r="AH52" s="9">
        <f t="shared" si="66"/>
        <v>0.86461041286860729</v>
      </c>
      <c r="AI52" s="9">
        <f t="shared" si="67"/>
        <v>0.8660254037844386</v>
      </c>
      <c r="AJ52" s="9">
        <f t="shared" si="40"/>
        <v>7.9968478442833668E-5</v>
      </c>
      <c r="AK52" s="9">
        <f t="shared" si="41"/>
        <v>-0.81980744947387629</v>
      </c>
      <c r="AL52" s="9">
        <f t="shared" si="42"/>
        <v>0.57263927510447643</v>
      </c>
      <c r="AM52" s="9">
        <f t="shared" si="87"/>
        <v>1</v>
      </c>
      <c r="AN52" s="9">
        <v>0</v>
      </c>
      <c r="AO52" s="9">
        <f t="shared" si="69"/>
        <v>-0.8191520442889918</v>
      </c>
      <c r="AP52" s="9">
        <f t="shared" si="70"/>
        <v>0.57357643635104605</v>
      </c>
      <c r="AQ52" s="9">
        <f t="shared" si="88"/>
        <v>0.99999934288894199</v>
      </c>
      <c r="AR52" s="9">
        <f t="shared" si="89"/>
        <v>1.1463950820971558E-3</v>
      </c>
      <c r="AS52" s="9">
        <f t="shared" si="90"/>
        <v>1.1463953332001837E-3</v>
      </c>
      <c r="AT52" s="17">
        <f t="shared" si="38"/>
        <v>3.9410168547518563</v>
      </c>
      <c r="AU52" s="9">
        <f t="shared" si="71"/>
        <v>1.7278316188542084</v>
      </c>
      <c r="AV52" s="9">
        <f t="shared" si="72"/>
        <v>6.9300512631145061E-2</v>
      </c>
      <c r="AW52" s="9">
        <f t="shared" si="73"/>
        <v>9.8971388980376648E-2</v>
      </c>
      <c r="AX52" s="9">
        <f t="shared" si="43"/>
        <v>1.7320508075688772</v>
      </c>
      <c r="AY52" s="9">
        <f t="shared" si="44"/>
        <v>0.9975640502598242</v>
      </c>
      <c r="AZ52" s="9">
        <f t="shared" si="86"/>
        <v>-6.9756473744125927E-2</v>
      </c>
      <c r="BA52" s="9">
        <f t="shared" si="46"/>
        <v>-6.9813170079773806E-2</v>
      </c>
      <c r="BB52" s="9">
        <f t="shared" si="39"/>
        <v>-4.0000000000000355</v>
      </c>
      <c r="BC52" s="9">
        <f t="shared" si="74"/>
        <v>-8.5265128291212022E-12</v>
      </c>
    </row>
    <row r="53" spans="1:55">
      <c r="A53" s="10">
        <v>35</v>
      </c>
      <c r="B53" s="9">
        <f t="shared" si="48"/>
        <v>0.6108652381980153</v>
      </c>
      <c r="C53" s="10">
        <f t="shared" si="47"/>
        <v>35</v>
      </c>
      <c r="D53" s="9">
        <f t="shared" si="49"/>
        <v>0.6108652381980153</v>
      </c>
      <c r="E53" s="8">
        <v>17</v>
      </c>
      <c r="F53" s="8">
        <f t="shared" si="50"/>
        <v>4.25</v>
      </c>
      <c r="G53" s="9">
        <f t="shared" si="51"/>
        <v>7.4176493209758998E-2</v>
      </c>
      <c r="H53" s="9">
        <f t="shared" si="75"/>
        <v>0.86364399422488825</v>
      </c>
      <c r="I53" s="9">
        <f t="shared" si="76"/>
        <v>3.681204112825355E-2</v>
      </c>
      <c r="J53" s="9">
        <f t="shared" si="77"/>
        <v>5.2573043161424055E-2</v>
      </c>
      <c r="K53" s="9">
        <f t="shared" si="78"/>
        <v>4.2598306837419109E-2</v>
      </c>
      <c r="L53" s="9">
        <f t="shared" si="79"/>
        <v>4.2585424746557701E-2</v>
      </c>
      <c r="M53" s="12">
        <f t="shared" si="80"/>
        <v>0.99909282932025656</v>
      </c>
      <c r="N53" s="9">
        <f t="shared" si="81"/>
        <v>-2.1292712373278851E-2</v>
      </c>
      <c r="O53" s="9">
        <f t="shared" si="82"/>
        <v>0.49954641466012828</v>
      </c>
      <c r="P53" s="9">
        <v>0</v>
      </c>
      <c r="Q53" s="9">
        <f t="shared" si="83"/>
        <v>2.1292712373278851E-2</v>
      </c>
      <c r="R53" s="9">
        <f t="shared" si="84"/>
        <v>-0.49954641466012828</v>
      </c>
      <c r="S53" s="9">
        <v>0</v>
      </c>
      <c r="T53" s="9">
        <f t="shared" si="52"/>
        <v>4.2585424746557701E-2</v>
      </c>
      <c r="U53" s="9">
        <f t="shared" si="53"/>
        <v>-0.99909282932025656</v>
      </c>
      <c r="V53" s="9">
        <f t="shared" si="54"/>
        <v>0</v>
      </c>
      <c r="W53" s="9">
        <f t="shared" si="55"/>
        <v>1</v>
      </c>
      <c r="X53" s="9">
        <f t="shared" si="56"/>
        <v>0.88493670659816714</v>
      </c>
      <c r="Y53" s="9">
        <f t="shared" si="57"/>
        <v>-0.46273437353187474</v>
      </c>
      <c r="Z53" s="9">
        <f t="shared" si="58"/>
        <v>5.2573043161424055E-2</v>
      </c>
      <c r="AA53" s="9">
        <f t="shared" si="59"/>
        <v>1</v>
      </c>
      <c r="AB53" s="9">
        <f t="shared" si="60"/>
        <v>0.84235128185160935</v>
      </c>
      <c r="AC53" s="9">
        <f t="shared" si="61"/>
        <v>0.53635845578838182</v>
      </c>
      <c r="AD53" s="9">
        <f t="shared" si="62"/>
        <v>5.2573043161424055E-2</v>
      </c>
      <c r="AE53" s="9">
        <f t="shared" si="63"/>
        <v>1</v>
      </c>
      <c r="AF53" s="9">
        <f t="shared" si="64"/>
        <v>-5.2525350438123126E-2</v>
      </c>
      <c r="AG53" s="9">
        <f t="shared" si="65"/>
        <v>-2.2388453732483543E-3</v>
      </c>
      <c r="AH53" s="9">
        <f t="shared" si="66"/>
        <v>0.86442817812282535</v>
      </c>
      <c r="AI53" s="9">
        <f t="shared" si="67"/>
        <v>0.8660254037844386</v>
      </c>
      <c r="AJ53" s="9">
        <f t="shared" si="40"/>
        <v>9.5924371780728435E-5</v>
      </c>
      <c r="AK53" s="9">
        <f t="shared" si="41"/>
        <v>-0.81989174105692664</v>
      </c>
      <c r="AL53" s="9">
        <f t="shared" si="42"/>
        <v>0.57251857938861372</v>
      </c>
      <c r="AM53" s="9">
        <f t="shared" si="87"/>
        <v>1</v>
      </c>
      <c r="AN53" s="9">
        <v>0</v>
      </c>
      <c r="AO53" s="9">
        <f t="shared" si="69"/>
        <v>-0.8191520442889918</v>
      </c>
      <c r="AP53" s="9">
        <f t="shared" si="70"/>
        <v>0.57357643635104605</v>
      </c>
      <c r="AQ53" s="9">
        <f t="shared" si="88"/>
        <v>0.99999916229292662</v>
      </c>
      <c r="AR53" s="9">
        <f t="shared" si="89"/>
        <v>1.2943776284296768E-3</v>
      </c>
      <c r="AS53" s="9">
        <f t="shared" si="90"/>
        <v>1.2943779898662295E-3</v>
      </c>
      <c r="AT53" s="17">
        <f t="shared" si="38"/>
        <v>4.4497437548377317</v>
      </c>
      <c r="AU53" s="9">
        <f t="shared" si="71"/>
        <v>1.7272879884497765</v>
      </c>
      <c r="AV53" s="9">
        <f t="shared" si="72"/>
        <v>7.3624082256507073E-2</v>
      </c>
      <c r="AW53" s="9">
        <f t="shared" si="73"/>
        <v>0.10514608632284811</v>
      </c>
      <c r="AX53" s="9">
        <f t="shared" si="43"/>
        <v>1.7320508075688772</v>
      </c>
      <c r="AY53" s="9">
        <f t="shared" si="44"/>
        <v>0.99725018509948571</v>
      </c>
      <c r="AZ53" s="9">
        <f t="shared" si="86"/>
        <v>-7.4108490195398502E-2</v>
      </c>
      <c r="BA53" s="9">
        <f t="shared" si="46"/>
        <v>-7.4176493209758276E-2</v>
      </c>
      <c r="BB53" s="9">
        <f t="shared" si="39"/>
        <v>-4.2499999999999583</v>
      </c>
      <c r="BC53" s="9">
        <f t="shared" si="74"/>
        <v>1.0018652574217413E-11</v>
      </c>
    </row>
    <row r="54" spans="1:55">
      <c r="A54" s="8">
        <v>35</v>
      </c>
      <c r="B54" s="9">
        <f t="shared" si="48"/>
        <v>0.6108652381980153</v>
      </c>
      <c r="C54" s="10">
        <f t="shared" si="47"/>
        <v>35</v>
      </c>
      <c r="D54" s="9">
        <f t="shared" si="49"/>
        <v>0.6108652381980153</v>
      </c>
      <c r="E54" s="8">
        <v>18</v>
      </c>
      <c r="F54" s="8">
        <f t="shared" si="50"/>
        <v>4.5</v>
      </c>
      <c r="G54" s="9">
        <f t="shared" si="51"/>
        <v>7.8539816339744828E-2</v>
      </c>
      <c r="H54" s="9">
        <f t="shared" si="75"/>
        <v>0.86335573648593811</v>
      </c>
      <c r="I54" s="9">
        <f t="shared" si="76"/>
        <v>3.8973125092734873E-2</v>
      </c>
      <c r="J54" s="9">
        <f t="shared" si="77"/>
        <v>5.5659390917700405E-2</v>
      </c>
      <c r="K54" s="9">
        <f t="shared" si="78"/>
        <v>4.5110819643600329E-2</v>
      </c>
      <c r="L54" s="9">
        <f t="shared" si="79"/>
        <v>4.5095521218849015E-2</v>
      </c>
      <c r="M54" s="12">
        <f t="shared" si="80"/>
        <v>0.99898267951251307</v>
      </c>
      <c r="N54" s="9">
        <f t="shared" si="81"/>
        <v>-2.2547760609424507E-2</v>
      </c>
      <c r="O54" s="9">
        <f t="shared" si="82"/>
        <v>0.49949133975625654</v>
      </c>
      <c r="P54" s="9">
        <v>0</v>
      </c>
      <c r="Q54" s="9">
        <f t="shared" si="83"/>
        <v>2.2547760609424507E-2</v>
      </c>
      <c r="R54" s="9">
        <f t="shared" si="84"/>
        <v>-0.49949133975625654</v>
      </c>
      <c r="S54" s="9">
        <v>0</v>
      </c>
      <c r="T54" s="9">
        <f t="shared" si="52"/>
        <v>4.5095521218849015E-2</v>
      </c>
      <c r="U54" s="9">
        <f t="shared" si="53"/>
        <v>-0.99898267951251307</v>
      </c>
      <c r="V54" s="9">
        <f t="shared" si="54"/>
        <v>0</v>
      </c>
      <c r="W54" s="9">
        <f t="shared" si="55"/>
        <v>1</v>
      </c>
      <c r="X54" s="9">
        <f t="shared" si="56"/>
        <v>0.88590349709536265</v>
      </c>
      <c r="Y54" s="9">
        <f t="shared" si="57"/>
        <v>-0.46051821466352166</v>
      </c>
      <c r="Z54" s="9">
        <f t="shared" si="58"/>
        <v>5.5659390917700405E-2</v>
      </c>
      <c r="AA54" s="9">
        <f t="shared" si="59"/>
        <v>1</v>
      </c>
      <c r="AB54" s="9">
        <f t="shared" si="60"/>
        <v>0.84080797587651357</v>
      </c>
      <c r="AC54" s="9">
        <f t="shared" si="61"/>
        <v>0.53846446484899135</v>
      </c>
      <c r="AD54" s="9">
        <f t="shared" si="62"/>
        <v>5.5659390917700405E-2</v>
      </c>
      <c r="AE54" s="9">
        <f t="shared" si="63"/>
        <v>1</v>
      </c>
      <c r="AF54" s="9">
        <f t="shared" si="64"/>
        <v>-5.5602767478998782E-2</v>
      </c>
      <c r="AG54" s="9">
        <f t="shared" si="65"/>
        <v>-2.5099892441573708E-3</v>
      </c>
      <c r="AH54" s="9">
        <f t="shared" si="66"/>
        <v>0.86423494039680593</v>
      </c>
      <c r="AI54" s="9">
        <f t="shared" si="67"/>
        <v>0.86602540378443871</v>
      </c>
      <c r="AJ54" s="9">
        <f t="shared" si="40"/>
        <v>1.1387396438960334E-4</v>
      </c>
      <c r="AK54" s="9">
        <f t="shared" si="41"/>
        <v>-0.81998109264811736</v>
      </c>
      <c r="AL54" s="9">
        <f t="shared" si="42"/>
        <v>0.57239059629969458</v>
      </c>
      <c r="AM54" s="9">
        <f t="shared" si="87"/>
        <v>1</v>
      </c>
      <c r="AN54" s="9">
        <v>0</v>
      </c>
      <c r="AO54" s="9">
        <f t="shared" si="69"/>
        <v>-0.8191520442889918</v>
      </c>
      <c r="AP54" s="9">
        <f t="shared" si="70"/>
        <v>0.57357643635104605</v>
      </c>
      <c r="AQ54" s="9">
        <f t="shared" si="88"/>
        <v>0.9999989467474556</v>
      </c>
      <c r="AR54" s="9">
        <f t="shared" si="89"/>
        <v>1.4513800258619332E-3</v>
      </c>
      <c r="AS54" s="9">
        <f t="shared" si="90"/>
        <v>1.4513805354187163E-3</v>
      </c>
      <c r="AT54" s="17">
        <f t="shared" si="38"/>
        <v>4.9894787488158077</v>
      </c>
      <c r="AU54" s="9">
        <f t="shared" si="71"/>
        <v>1.7267114729718762</v>
      </c>
      <c r="AV54" s="9">
        <f t="shared" si="72"/>
        <v>7.794625018546969E-2</v>
      </c>
      <c r="AW54" s="9">
        <f t="shared" si="73"/>
        <v>0.11131878183540081</v>
      </c>
      <c r="AX54" s="9">
        <f t="shared" si="43"/>
        <v>1.7320508075688772</v>
      </c>
      <c r="AY54" s="9">
        <f t="shared" si="44"/>
        <v>0.99691733373312796</v>
      </c>
      <c r="AZ54" s="9">
        <f t="shared" si="86"/>
        <v>-7.8459095727844805E-2</v>
      </c>
      <c r="BA54" s="9">
        <f t="shared" si="46"/>
        <v>-7.8539816339744703E-2</v>
      </c>
      <c r="BB54" s="9">
        <f t="shared" si="39"/>
        <v>-4.4999999999999929</v>
      </c>
      <c r="BC54" s="9">
        <f t="shared" si="74"/>
        <v>1.7053025658242404E-12</v>
      </c>
    </row>
    <row r="55" spans="1:55">
      <c r="A55" s="10">
        <v>35</v>
      </c>
      <c r="B55" s="9">
        <f t="shared" si="48"/>
        <v>0.6108652381980153</v>
      </c>
      <c r="C55" s="10">
        <f t="shared" si="47"/>
        <v>35</v>
      </c>
      <c r="D55" s="9">
        <f t="shared" si="49"/>
        <v>0.6108652381980153</v>
      </c>
      <c r="E55" s="8">
        <v>19</v>
      </c>
      <c r="F55" s="8">
        <f t="shared" si="50"/>
        <v>4.75</v>
      </c>
      <c r="G55" s="9">
        <f t="shared" si="51"/>
        <v>8.2903139469730658E-2</v>
      </c>
      <c r="H55" s="9">
        <f t="shared" si="75"/>
        <v>0.86305104169826585</v>
      </c>
      <c r="I55" s="9">
        <f t="shared" si="76"/>
        <v>4.1133467065092987E-2</v>
      </c>
      <c r="J55" s="9">
        <f t="shared" si="77"/>
        <v>5.874467899940497E-2</v>
      </c>
      <c r="K55" s="9">
        <f t="shared" si="78"/>
        <v>4.7624488257448749E-2</v>
      </c>
      <c r="L55" s="9">
        <f t="shared" si="79"/>
        <v>4.7606487513071984E-2</v>
      </c>
      <c r="M55" s="12">
        <f t="shared" si="80"/>
        <v>0.99886616838626974</v>
      </c>
      <c r="N55" s="9">
        <f t="shared" si="81"/>
        <v>-2.3803243756535992E-2</v>
      </c>
      <c r="O55" s="9">
        <f t="shared" si="82"/>
        <v>0.49943308419313487</v>
      </c>
      <c r="P55" s="9">
        <v>0</v>
      </c>
      <c r="Q55" s="9">
        <f t="shared" si="83"/>
        <v>2.3803243756535992E-2</v>
      </c>
      <c r="R55" s="9">
        <f t="shared" si="84"/>
        <v>-0.49943308419313487</v>
      </c>
      <c r="S55" s="9">
        <v>0</v>
      </c>
      <c r="T55" s="9">
        <f t="shared" si="52"/>
        <v>4.7606487513071984E-2</v>
      </c>
      <c r="U55" s="9">
        <f t="shared" si="53"/>
        <v>-0.99886616838626974</v>
      </c>
      <c r="V55" s="9">
        <f t="shared" si="54"/>
        <v>0</v>
      </c>
      <c r="W55" s="9">
        <f t="shared" si="55"/>
        <v>1</v>
      </c>
      <c r="X55" s="9">
        <f t="shared" si="56"/>
        <v>0.88685428545480183</v>
      </c>
      <c r="Y55" s="9">
        <f t="shared" si="57"/>
        <v>-0.4582996171280419</v>
      </c>
      <c r="Z55" s="9">
        <f t="shared" si="58"/>
        <v>5.874467899940497E-2</v>
      </c>
      <c r="AA55" s="9">
        <f t="shared" si="59"/>
        <v>1</v>
      </c>
      <c r="AB55" s="9">
        <f t="shared" si="60"/>
        <v>0.83924779794172988</v>
      </c>
      <c r="AC55" s="9">
        <f t="shared" si="61"/>
        <v>0.54056655125822783</v>
      </c>
      <c r="AD55" s="9">
        <f t="shared" si="62"/>
        <v>5.874467899940497E-2</v>
      </c>
      <c r="AE55" s="9">
        <f t="shared" si="63"/>
        <v>1</v>
      </c>
      <c r="AF55" s="9">
        <f t="shared" si="64"/>
        <v>-5.8678072425217005E-2</v>
      </c>
      <c r="AG55" s="9">
        <f t="shared" si="65"/>
        <v>-2.7966278272445948E-3</v>
      </c>
      <c r="AH55" s="9">
        <f t="shared" si="66"/>
        <v>0.86403070702912921</v>
      </c>
      <c r="AI55" s="9">
        <f t="shared" si="67"/>
        <v>0.8660254037844386</v>
      </c>
      <c r="AJ55" s="9">
        <f t="shared" si="40"/>
        <v>1.3393493275436902E-4</v>
      </c>
      <c r="AK55" s="9">
        <f t="shared" si="41"/>
        <v>-0.82007549563989013</v>
      </c>
      <c r="AL55" s="9">
        <f t="shared" si="42"/>
        <v>0.57225533069812673</v>
      </c>
      <c r="AM55" s="9">
        <f t="shared" si="87"/>
        <v>1</v>
      </c>
      <c r="AN55" s="9">
        <v>0</v>
      </c>
      <c r="AO55" s="9">
        <f t="shared" si="69"/>
        <v>-0.8191520442889918</v>
      </c>
      <c r="AP55" s="9">
        <f t="shared" si="70"/>
        <v>0.57357643635104605</v>
      </c>
      <c r="AQ55" s="9">
        <f t="shared" si="88"/>
        <v>0.99999869198944502</v>
      </c>
      <c r="AR55" s="9">
        <f t="shared" si="89"/>
        <v>1.6174113265042614E-3</v>
      </c>
      <c r="AS55" s="9">
        <f t="shared" si="90"/>
        <v>1.6174120317016592E-3</v>
      </c>
      <c r="AT55" s="17">
        <f t="shared" si="38"/>
        <v>5.5602529890110874</v>
      </c>
      <c r="AU55" s="9">
        <f t="shared" si="71"/>
        <v>1.7261020833965317</v>
      </c>
      <c r="AV55" s="9">
        <f t="shared" si="72"/>
        <v>8.2266934130185931E-2</v>
      </c>
      <c r="AW55" s="9">
        <f t="shared" si="73"/>
        <v>0.11748935799880994</v>
      </c>
      <c r="AX55" s="9">
        <f t="shared" si="43"/>
        <v>1.7320508075688772</v>
      </c>
      <c r="AY55" s="9">
        <f t="shared" si="44"/>
        <v>0.99656550249776155</v>
      </c>
      <c r="AZ55" s="9">
        <f t="shared" si="86"/>
        <v>-8.2808207512202914E-2</v>
      </c>
      <c r="BA55" s="9">
        <f t="shared" si="46"/>
        <v>-8.2903139469729215E-2</v>
      </c>
      <c r="BB55" s="9">
        <f t="shared" si="39"/>
        <v>-4.7499999999999174</v>
      </c>
      <c r="BC55" s="9">
        <f t="shared" si="74"/>
        <v>1.9824142327706795E-11</v>
      </c>
    </row>
    <row r="56" spans="1:55">
      <c r="A56" s="8">
        <v>35</v>
      </c>
      <c r="B56" s="9">
        <f t="shared" si="48"/>
        <v>0.6108652381980153</v>
      </c>
      <c r="C56" s="10">
        <f t="shared" si="47"/>
        <v>35</v>
      </c>
      <c r="D56" s="9">
        <f t="shared" si="49"/>
        <v>0.6108652381980153</v>
      </c>
      <c r="E56" s="8">
        <v>20</v>
      </c>
      <c r="F56" s="8">
        <f t="shared" si="50"/>
        <v>5</v>
      </c>
      <c r="G56" s="9">
        <f t="shared" si="51"/>
        <v>8.7266462599716474E-2</v>
      </c>
      <c r="H56" s="9">
        <f t="shared" si="75"/>
        <v>0.86272991566282087</v>
      </c>
      <c r="I56" s="9">
        <f t="shared" si="76"/>
        <v>4.3293025915530789E-2</v>
      </c>
      <c r="J56" s="9">
        <f t="shared" si="77"/>
        <v>6.1828848667100013E-2</v>
      </c>
      <c r="K56" s="9">
        <f t="shared" si="78"/>
        <v>5.0139377470077885E-2</v>
      </c>
      <c r="L56" s="9">
        <f t="shared" si="79"/>
        <v>5.0118372069311461E-2</v>
      </c>
      <c r="M56" s="12">
        <f t="shared" si="80"/>
        <v>0.99874328472391849</v>
      </c>
      <c r="N56" s="9">
        <f t="shared" si="81"/>
        <v>-2.505918603465573E-2</v>
      </c>
      <c r="O56" s="9">
        <f t="shared" si="82"/>
        <v>0.49937164236195924</v>
      </c>
      <c r="P56" s="9">
        <v>0</v>
      </c>
      <c r="Q56" s="9">
        <f t="shared" si="83"/>
        <v>2.505918603465573E-2</v>
      </c>
      <c r="R56" s="9">
        <f t="shared" si="84"/>
        <v>-0.49937164236195924</v>
      </c>
      <c r="S56" s="9">
        <v>0</v>
      </c>
      <c r="T56" s="9">
        <f t="shared" si="52"/>
        <v>5.0118372069311461E-2</v>
      </c>
      <c r="U56" s="9">
        <f t="shared" si="53"/>
        <v>-0.99874328472391849</v>
      </c>
      <c r="V56" s="9">
        <f t="shared" si="54"/>
        <v>0</v>
      </c>
      <c r="W56" s="9">
        <f t="shared" si="55"/>
        <v>1</v>
      </c>
      <c r="X56" s="9">
        <f t="shared" si="56"/>
        <v>0.8877891016974766</v>
      </c>
      <c r="Y56" s="9">
        <f t="shared" si="57"/>
        <v>-0.45607861644642844</v>
      </c>
      <c r="Z56" s="9">
        <f t="shared" si="58"/>
        <v>6.1828848667100013E-2</v>
      </c>
      <c r="AA56" s="9">
        <f t="shared" si="59"/>
        <v>1</v>
      </c>
      <c r="AB56" s="9">
        <f t="shared" si="60"/>
        <v>0.83767072962816513</v>
      </c>
      <c r="AC56" s="9">
        <f t="shared" si="61"/>
        <v>0.54266466827749005</v>
      </c>
      <c r="AD56" s="9">
        <f t="shared" si="62"/>
        <v>6.1828848667100013E-2</v>
      </c>
      <c r="AE56" s="9">
        <f t="shared" si="63"/>
        <v>1</v>
      </c>
      <c r="AF56" s="9">
        <f t="shared" si="64"/>
        <v>-6.1751147408477536E-2</v>
      </c>
      <c r="AG56" s="9">
        <f t="shared" si="65"/>
        <v>-3.0987612421148705E-3</v>
      </c>
      <c r="AH56" s="9">
        <f t="shared" si="66"/>
        <v>0.86381548577951572</v>
      </c>
      <c r="AI56" s="9">
        <f t="shared" si="67"/>
        <v>0.8660254037844386</v>
      </c>
      <c r="AJ56" s="9">
        <f t="shared" si="40"/>
        <v>1.5622502190797832E-4</v>
      </c>
      <c r="AK56" s="9">
        <f t="shared" si="41"/>
        <v>-0.82017494092253396</v>
      </c>
      <c r="AL56" s="9">
        <f t="shared" si="42"/>
        <v>0.57211278772324303</v>
      </c>
      <c r="AM56" s="9">
        <f t="shared" si="87"/>
        <v>1</v>
      </c>
      <c r="AN56" s="9">
        <v>0</v>
      </c>
      <c r="AO56" s="9">
        <f t="shared" si="69"/>
        <v>-0.8191520442889918</v>
      </c>
      <c r="AP56" s="9">
        <f t="shared" si="70"/>
        <v>0.57357643635104605</v>
      </c>
      <c r="AQ56" s="9">
        <f t="shared" si="88"/>
        <v>0.99999839350445696</v>
      </c>
      <c r="AR56" s="9">
        <f t="shared" si="89"/>
        <v>1.7924811031785836E-3</v>
      </c>
      <c r="AS56" s="9">
        <f t="shared" si="90"/>
        <v>1.7924820630501681E-3</v>
      </c>
      <c r="AT56" s="17">
        <f t="shared" si="38"/>
        <v>6.1620994239406413</v>
      </c>
      <c r="AU56" s="9">
        <f t="shared" si="71"/>
        <v>1.7254598313256417</v>
      </c>
      <c r="AV56" s="9">
        <f t="shared" si="72"/>
        <v>8.6586051831061606E-2</v>
      </c>
      <c r="AW56" s="9">
        <f t="shared" si="73"/>
        <v>0.12365769733420003</v>
      </c>
      <c r="AX56" s="9">
        <f t="shared" si="43"/>
        <v>1.7320508075688772</v>
      </c>
      <c r="AY56" s="9">
        <f t="shared" si="44"/>
        <v>0.99619469809174555</v>
      </c>
      <c r="AZ56" s="9">
        <f t="shared" si="86"/>
        <v>-8.7155742747657972E-2</v>
      </c>
      <c r="BA56" s="9">
        <f t="shared" si="46"/>
        <v>-8.726646259971628E-2</v>
      </c>
      <c r="BB56" s="9">
        <f t="shared" si="39"/>
        <v>-4.9999999999999885</v>
      </c>
      <c r="BC56" s="9">
        <f t="shared" si="74"/>
        <v>2.7711166694643907E-12</v>
      </c>
    </row>
    <row r="57" spans="1:55">
      <c r="A57" s="10">
        <v>35</v>
      </c>
      <c r="B57" s="9">
        <f t="shared" si="48"/>
        <v>0.6108652381980153</v>
      </c>
      <c r="C57" s="10">
        <f t="shared" si="47"/>
        <v>35</v>
      </c>
      <c r="D57" s="9">
        <f t="shared" si="49"/>
        <v>0.6108652381980153</v>
      </c>
      <c r="E57" s="8">
        <v>21</v>
      </c>
      <c r="F57" s="8">
        <f t="shared" si="50"/>
        <v>5.25</v>
      </c>
      <c r="G57" s="9">
        <f t="shared" si="51"/>
        <v>9.1629785729702304E-2</v>
      </c>
      <c r="H57" s="9">
        <f t="shared" si="75"/>
        <v>0.86239236449338008</v>
      </c>
      <c r="I57" s="9">
        <f t="shared" si="76"/>
        <v>4.5451760529160716E-2</v>
      </c>
      <c r="J57" s="9">
        <f t="shared" si="77"/>
        <v>6.4911841202640805E-2</v>
      </c>
      <c r="K57" s="9">
        <f t="shared" si="78"/>
        <v>5.2655552166779952E-2</v>
      </c>
      <c r="L57" s="9">
        <f t="shared" si="79"/>
        <v>5.2631223346123357E-2</v>
      </c>
      <c r="M57" s="12">
        <f t="shared" si="80"/>
        <v>0.99861401668967698</v>
      </c>
      <c r="N57" s="9">
        <f t="shared" si="81"/>
        <v>-2.6315611673061678E-2</v>
      </c>
      <c r="O57" s="9">
        <f t="shared" si="82"/>
        <v>0.49930700834483849</v>
      </c>
      <c r="P57" s="9">
        <v>0</v>
      </c>
      <c r="Q57" s="9">
        <f t="shared" si="83"/>
        <v>2.6315611673061678E-2</v>
      </c>
      <c r="R57" s="9">
        <f t="shared" si="84"/>
        <v>-0.49930700834483849</v>
      </c>
      <c r="S57" s="9">
        <v>0</v>
      </c>
      <c r="T57" s="9">
        <f t="shared" si="52"/>
        <v>5.2631223346123357E-2</v>
      </c>
      <c r="U57" s="9">
        <f t="shared" si="53"/>
        <v>-0.99861401668967698</v>
      </c>
      <c r="V57" s="9">
        <f t="shared" si="54"/>
        <v>0</v>
      </c>
      <c r="W57" s="9">
        <f t="shared" si="55"/>
        <v>1</v>
      </c>
      <c r="X57" s="9">
        <f t="shared" si="56"/>
        <v>0.88870797616644182</v>
      </c>
      <c r="Y57" s="9">
        <f t="shared" si="57"/>
        <v>-0.45385524781567776</v>
      </c>
      <c r="Z57" s="9">
        <f t="shared" si="58"/>
        <v>6.4911841202640805E-2</v>
      </c>
      <c r="AA57" s="9">
        <f t="shared" si="59"/>
        <v>1</v>
      </c>
      <c r="AB57" s="9">
        <f t="shared" si="60"/>
        <v>0.83607675282031835</v>
      </c>
      <c r="AC57" s="9">
        <f t="shared" si="61"/>
        <v>0.54475876887399921</v>
      </c>
      <c r="AD57" s="9">
        <f t="shared" si="62"/>
        <v>6.4911841202640805E-2</v>
      </c>
      <c r="AE57" s="9">
        <f t="shared" si="63"/>
        <v>1</v>
      </c>
      <c r="AF57" s="9">
        <f t="shared" si="64"/>
        <v>-6.4821874474091601E-2</v>
      </c>
      <c r="AG57" s="9">
        <f t="shared" si="65"/>
        <v>-3.4163896121442807E-3</v>
      </c>
      <c r="AH57" s="9">
        <f t="shared" si="66"/>
        <v>0.86358928482912711</v>
      </c>
      <c r="AI57" s="9">
        <f t="shared" si="67"/>
        <v>0.86602540378443871</v>
      </c>
      <c r="AJ57" s="9">
        <f t="shared" si="40"/>
        <v>1.8086204922986709E-4</v>
      </c>
      <c r="AK57" s="9">
        <f t="shared" si="41"/>
        <v>-0.82027941888245648</v>
      </c>
      <c r="AL57" s="9">
        <f t="shared" si="42"/>
        <v>0.5719629727935005</v>
      </c>
      <c r="AM57" s="9">
        <f t="shared" si="87"/>
        <v>1</v>
      </c>
      <c r="AN57" s="9">
        <v>0</v>
      </c>
      <c r="AO57" s="9">
        <f t="shared" si="69"/>
        <v>-0.8191520442889918</v>
      </c>
      <c r="AP57" s="9">
        <f t="shared" si="70"/>
        <v>0.57357643635104605</v>
      </c>
      <c r="AQ57" s="9">
        <f t="shared" si="88"/>
        <v>0.99999804652539681</v>
      </c>
      <c r="AR57" s="9">
        <f t="shared" si="89"/>
        <v>1.9765994511583649E-3</v>
      </c>
      <c r="AS57" s="9">
        <f t="shared" si="90"/>
        <v>1.9766007382383136E-3</v>
      </c>
      <c r="AT57" s="17">
        <f t="shared" si="38"/>
        <v>6.79505280500989</v>
      </c>
      <c r="AU57" s="9">
        <f t="shared" si="71"/>
        <v>1.7247847289867602</v>
      </c>
      <c r="AV57" s="9">
        <f t="shared" si="72"/>
        <v>9.0903521058321446E-2</v>
      </c>
      <c r="AW57" s="9">
        <f t="shared" si="73"/>
        <v>0.12982368240528161</v>
      </c>
      <c r="AX57" s="9">
        <f t="shared" si="43"/>
        <v>1.7320508075688772</v>
      </c>
      <c r="AY57" s="9">
        <f t="shared" si="44"/>
        <v>0.99580492757466177</v>
      </c>
      <c r="AZ57" s="9">
        <f t="shared" si="86"/>
        <v>-9.1501618663401993E-2</v>
      </c>
      <c r="BA57" s="9">
        <f t="shared" si="46"/>
        <v>-9.1629785729701915E-2</v>
      </c>
      <c r="BB57" s="9">
        <f t="shared" si="39"/>
        <v>-5.2499999999999778</v>
      </c>
      <c r="BC57" s="9">
        <f t="shared" si="74"/>
        <v>5.3290705182007514E-12</v>
      </c>
    </row>
    <row r="58" spans="1:55">
      <c r="A58" s="8">
        <v>35</v>
      </c>
      <c r="B58" s="9">
        <f t="shared" si="48"/>
        <v>0.6108652381980153</v>
      </c>
      <c r="C58" s="10">
        <f t="shared" si="47"/>
        <v>35</v>
      </c>
      <c r="D58" s="9">
        <f t="shared" si="49"/>
        <v>0.6108652381980153</v>
      </c>
      <c r="E58" s="8">
        <v>22</v>
      </c>
      <c r="F58" s="8">
        <f t="shared" si="50"/>
        <v>5.5</v>
      </c>
      <c r="G58" s="9">
        <f t="shared" si="51"/>
        <v>9.599310885968812E-2</v>
      </c>
      <c r="H58" s="9">
        <f t="shared" si="75"/>
        <v>0.86203839461643117</v>
      </c>
      <c r="I58" s="9">
        <f t="shared" si="76"/>
        <v>4.7609629806787478E-2</v>
      </c>
      <c r="J58" s="9">
        <f t="shared" si="77"/>
        <v>6.7993597910293496E-2</v>
      </c>
      <c r="K58" s="9">
        <f t="shared" si="78"/>
        <v>5.5173077332033124E-2</v>
      </c>
      <c r="L58" s="9">
        <f t="shared" si="79"/>
        <v>5.5145089821388722E-2</v>
      </c>
      <c r="M58" s="12">
        <f t="shared" si="80"/>
        <v>0.99847835182771538</v>
      </c>
      <c r="N58" s="9">
        <f t="shared" si="81"/>
        <v>-2.7572544910694361E-2</v>
      </c>
      <c r="O58" s="9">
        <f t="shared" si="82"/>
        <v>0.49923917591385769</v>
      </c>
      <c r="P58" s="9">
        <v>0</v>
      </c>
      <c r="Q58" s="9">
        <f t="shared" si="83"/>
        <v>2.7572544910694361E-2</v>
      </c>
      <c r="R58" s="9">
        <f t="shared" si="84"/>
        <v>-0.49923917591385769</v>
      </c>
      <c r="S58" s="9">
        <v>0</v>
      </c>
      <c r="T58" s="9">
        <f t="shared" si="52"/>
        <v>5.5145089821388722E-2</v>
      </c>
      <c r="U58" s="9">
        <f t="shared" si="53"/>
        <v>-0.99847835182771538</v>
      </c>
      <c r="V58" s="9">
        <f t="shared" si="54"/>
        <v>0</v>
      </c>
      <c r="W58" s="9">
        <f t="shared" si="55"/>
        <v>1</v>
      </c>
      <c r="X58" s="9">
        <f t="shared" si="56"/>
        <v>0.88961093952712555</v>
      </c>
      <c r="Y58" s="9">
        <f t="shared" si="57"/>
        <v>-0.45162954610707023</v>
      </c>
      <c r="Z58" s="9">
        <f t="shared" si="58"/>
        <v>6.7993597910293496E-2</v>
      </c>
      <c r="AA58" s="9">
        <f t="shared" si="59"/>
        <v>1</v>
      </c>
      <c r="AB58" s="9">
        <f t="shared" si="60"/>
        <v>0.83446584970573678</v>
      </c>
      <c r="AC58" s="9">
        <f t="shared" si="61"/>
        <v>0.5468488057206452</v>
      </c>
      <c r="AD58" s="9">
        <f t="shared" si="62"/>
        <v>6.7993597910293496E-2</v>
      </c>
      <c r="AE58" s="9">
        <f t="shared" si="63"/>
        <v>1</v>
      </c>
      <c r="AF58" s="9">
        <f t="shared" si="64"/>
        <v>-6.7890135576306243E-2</v>
      </c>
      <c r="AG58" s="9">
        <f t="shared" si="65"/>
        <v>-3.7495130640425233E-3</v>
      </c>
      <c r="AH58" s="9">
        <f t="shared" si="66"/>
        <v>0.8633521127808822</v>
      </c>
      <c r="AI58" s="9">
        <f t="shared" si="67"/>
        <v>0.86602540378443849</v>
      </c>
      <c r="AJ58" s="9">
        <f t="shared" si="40"/>
        <v>2.0796390824235483E-4</v>
      </c>
      <c r="AK58" s="9">
        <f t="shared" si="41"/>
        <v>-0.82038891940036029</v>
      </c>
      <c r="AL58" s="9">
        <f t="shared" si="42"/>
        <v>0.57180589160669026</v>
      </c>
      <c r="AM58" s="9">
        <f t="shared" si="87"/>
        <v>1</v>
      </c>
      <c r="AN58" s="9">
        <v>0</v>
      </c>
      <c r="AO58" s="9">
        <f t="shared" si="69"/>
        <v>-0.8191520442889918</v>
      </c>
      <c r="AP58" s="9">
        <f t="shared" si="70"/>
        <v>0.57357643635104605</v>
      </c>
      <c r="AQ58" s="9">
        <f t="shared" si="88"/>
        <v>0.99999764603113994</v>
      </c>
      <c r="AR58" s="9">
        <f t="shared" si="89"/>
        <v>2.1697769883085556E-3</v>
      </c>
      <c r="AS58" s="9">
        <f t="shared" si="90"/>
        <v>2.1697786908393135E-3</v>
      </c>
      <c r="AT58" s="17">
        <f t="shared" si="38"/>
        <v>7.4591496877508234</v>
      </c>
      <c r="AU58" s="9">
        <f t="shared" si="71"/>
        <v>1.7240767892328623</v>
      </c>
      <c r="AV58" s="9">
        <f t="shared" si="72"/>
        <v>9.5219259613574969E-2</v>
      </c>
      <c r="AW58" s="9">
        <f t="shared" si="73"/>
        <v>0.13598719582058699</v>
      </c>
      <c r="AX58" s="9">
        <f t="shared" si="43"/>
        <v>1.7320508075688772</v>
      </c>
      <c r="AY58" s="9">
        <f t="shared" si="44"/>
        <v>0.99539619836717885</v>
      </c>
      <c r="AZ58" s="9">
        <f t="shared" si="86"/>
        <v>-9.5845752520223357E-2</v>
      </c>
      <c r="BA58" s="9">
        <f t="shared" si="46"/>
        <v>-9.5993108859687495E-2</v>
      </c>
      <c r="BB58" s="9">
        <f t="shared" si="39"/>
        <v>-5.4999999999999645</v>
      </c>
      <c r="BC58" s="9">
        <f t="shared" si="74"/>
        <v>8.5265128291212022E-12</v>
      </c>
    </row>
    <row r="59" spans="1:55">
      <c r="A59" s="10">
        <v>35</v>
      </c>
      <c r="B59" s="9">
        <f t="shared" si="48"/>
        <v>0.6108652381980153</v>
      </c>
      <c r="C59" s="10">
        <f t="shared" si="47"/>
        <v>35</v>
      </c>
      <c r="D59" s="9">
        <f t="shared" si="49"/>
        <v>0.6108652381980153</v>
      </c>
      <c r="E59" s="8">
        <v>23</v>
      </c>
      <c r="F59" s="8">
        <f t="shared" si="50"/>
        <v>5.75</v>
      </c>
      <c r="G59" s="9">
        <f t="shared" si="51"/>
        <v>0.10035643198967394</v>
      </c>
      <c r="H59" s="9">
        <f t="shared" si="75"/>
        <v>0.86166801277105032</v>
      </c>
      <c r="I59" s="9">
        <f t="shared" si="76"/>
        <v>4.9766592665690508E-2</v>
      </c>
      <c r="J59" s="9">
        <f t="shared" si="77"/>
        <v>7.1074060117852639E-2</v>
      </c>
      <c r="K59" s="9">
        <f t="shared" si="78"/>
        <v>5.769201805451659E-2</v>
      </c>
      <c r="L59" s="9">
        <f t="shared" si="79"/>
        <v>5.7660019993149486E-2</v>
      </c>
      <c r="M59" s="12">
        <f t="shared" si="80"/>
        <v>0.99833627706018457</v>
      </c>
      <c r="N59" s="9">
        <f t="shared" si="81"/>
        <v>-2.8830009996574743E-2</v>
      </c>
      <c r="O59" s="9">
        <f t="shared" si="82"/>
        <v>0.49916813853009229</v>
      </c>
      <c r="P59" s="9">
        <v>0</v>
      </c>
      <c r="Q59" s="9">
        <f t="shared" si="83"/>
        <v>2.8830009996574743E-2</v>
      </c>
      <c r="R59" s="9">
        <f t="shared" si="84"/>
        <v>-0.49916813853009229</v>
      </c>
      <c r="S59" s="9">
        <v>0</v>
      </c>
      <c r="T59" s="9">
        <f t="shared" si="52"/>
        <v>5.7660019993149486E-2</v>
      </c>
      <c r="U59" s="9">
        <f t="shared" si="53"/>
        <v>-0.99833627706018457</v>
      </c>
      <c r="V59" s="9">
        <f t="shared" si="54"/>
        <v>0</v>
      </c>
      <c r="W59" s="9">
        <f t="shared" si="55"/>
        <v>1</v>
      </c>
      <c r="X59" s="9">
        <f t="shared" si="56"/>
        <v>0.89049802276762502</v>
      </c>
      <c r="Y59" s="9">
        <f t="shared" si="57"/>
        <v>-0.44940154586440179</v>
      </c>
      <c r="Z59" s="9">
        <f t="shared" si="58"/>
        <v>7.1074060117852639E-2</v>
      </c>
      <c r="AA59" s="9">
        <f t="shared" si="59"/>
        <v>1</v>
      </c>
      <c r="AB59" s="9">
        <f t="shared" si="60"/>
        <v>0.83283800277447562</v>
      </c>
      <c r="AC59" s="9">
        <f t="shared" si="61"/>
        <v>0.54893473119578284</v>
      </c>
      <c r="AD59" s="9">
        <f t="shared" si="62"/>
        <v>7.1074060117852639E-2</v>
      </c>
      <c r="AE59" s="9">
        <f t="shared" si="63"/>
        <v>1</v>
      </c>
      <c r="AF59" s="9">
        <f t="shared" si="64"/>
        <v>-7.0955812573608751E-2</v>
      </c>
      <c r="AG59" s="9">
        <f t="shared" si="65"/>
        <v>-4.0981317273896915E-3</v>
      </c>
      <c r="AH59" s="9">
        <f t="shared" si="66"/>
        <v>0.86310397865979249</v>
      </c>
      <c r="AI59" s="9">
        <f t="shared" si="67"/>
        <v>0.86602540378443849</v>
      </c>
      <c r="AJ59" s="9">
        <f t="shared" si="40"/>
        <v>2.3764857240510251E-4</v>
      </c>
      <c r="AK59" s="9">
        <f t="shared" si="41"/>
        <v>-0.82050343184932051</v>
      </c>
      <c r="AL59" s="9">
        <f t="shared" si="42"/>
        <v>0.57164155014015849</v>
      </c>
      <c r="AM59" s="9">
        <f t="shared" si="87"/>
        <v>0.99999999999999989</v>
      </c>
      <c r="AN59" s="9">
        <v>0</v>
      </c>
      <c r="AO59" s="9">
        <f t="shared" si="69"/>
        <v>-0.8191520442889918</v>
      </c>
      <c r="AP59" s="9">
        <f t="shared" si="70"/>
        <v>0.57357643635104605</v>
      </c>
      <c r="AQ59" s="9">
        <f t="shared" si="88"/>
        <v>0.99999718674508442</v>
      </c>
      <c r="AR59" s="9">
        <f t="shared" si="89"/>
        <v>2.3720248558375635E-3</v>
      </c>
      <c r="AS59" s="9">
        <f t="shared" si="90"/>
        <v>2.3720270802102621E-3</v>
      </c>
      <c r="AT59" s="17">
        <f t="shared" si="38"/>
        <v>8.154428435207258</v>
      </c>
      <c r="AU59" s="9">
        <f t="shared" si="71"/>
        <v>1.7233360255421006</v>
      </c>
      <c r="AV59" s="9">
        <f t="shared" si="72"/>
        <v>9.9533185331381058E-2</v>
      </c>
      <c r="AW59" s="9">
        <f t="shared" si="73"/>
        <v>0.14214812023570528</v>
      </c>
      <c r="AX59" s="9">
        <f t="shared" si="43"/>
        <v>1.7320508075688772</v>
      </c>
      <c r="AY59" s="9">
        <f t="shared" si="44"/>
        <v>0.99496851825091159</v>
      </c>
      <c r="AZ59" s="9">
        <f t="shared" si="86"/>
        <v>-0.10018806161207718</v>
      </c>
      <c r="BA59" s="9">
        <f t="shared" si="46"/>
        <v>-0.10035643198967485</v>
      </c>
      <c r="BB59" s="9">
        <f t="shared" si="39"/>
        <v>-5.7500000000000515</v>
      </c>
      <c r="BC59" s="9">
        <f t="shared" si="74"/>
        <v>-1.2363443602225743E-11</v>
      </c>
    </row>
    <row r="60" spans="1:55">
      <c r="A60" s="8">
        <v>35</v>
      </c>
      <c r="B60" s="9">
        <f t="shared" si="48"/>
        <v>0.6108652381980153</v>
      </c>
      <c r="C60" s="10">
        <f t="shared" si="47"/>
        <v>35</v>
      </c>
      <c r="D60" s="9">
        <f t="shared" si="49"/>
        <v>0.6108652381980153</v>
      </c>
      <c r="E60" s="8">
        <v>24</v>
      </c>
      <c r="F60" s="8">
        <f t="shared" si="50"/>
        <v>6</v>
      </c>
      <c r="G60" s="9">
        <f t="shared" si="51"/>
        <v>0.10471975511965977</v>
      </c>
      <c r="H60" s="9">
        <f t="shared" si="75"/>
        <v>0.8612812260087741</v>
      </c>
      <c r="I60" s="9">
        <f t="shared" si="76"/>
        <v>5.1922608040406187E-2</v>
      </c>
      <c r="J60" s="9">
        <f t="shared" si="77"/>
        <v>7.4153169177758188E-2</v>
      </c>
      <c r="K60" s="9">
        <f t="shared" si="78"/>
        <v>6.0212439532133767E-2</v>
      </c>
      <c r="L60" s="9">
        <f t="shared" si="79"/>
        <v>6.0176062380424632E-2</v>
      </c>
      <c r="M60" s="12">
        <f t="shared" si="80"/>
        <v>0.99818777868514663</v>
      </c>
      <c r="N60" s="9">
        <f t="shared" si="81"/>
        <v>-3.0088031190212316E-2</v>
      </c>
      <c r="O60" s="9">
        <f t="shared" si="82"/>
        <v>0.49909388934257332</v>
      </c>
      <c r="P60" s="9">
        <v>0</v>
      </c>
      <c r="Q60" s="9">
        <f t="shared" si="83"/>
        <v>3.0088031190212316E-2</v>
      </c>
      <c r="R60" s="9">
        <f t="shared" si="84"/>
        <v>-0.49909388934257332</v>
      </c>
      <c r="S60" s="9">
        <v>0</v>
      </c>
      <c r="T60" s="9">
        <f t="shared" si="52"/>
        <v>6.0176062380424632E-2</v>
      </c>
      <c r="U60" s="9">
        <f t="shared" si="53"/>
        <v>-0.99818777868514663</v>
      </c>
      <c r="V60" s="9">
        <f t="shared" si="54"/>
        <v>0</v>
      </c>
      <c r="W60" s="9">
        <f t="shared" si="55"/>
        <v>1</v>
      </c>
      <c r="X60" s="9">
        <f t="shared" si="56"/>
        <v>0.89136925719898641</v>
      </c>
      <c r="Y60" s="9">
        <f t="shared" si="57"/>
        <v>-0.4471712813021671</v>
      </c>
      <c r="Z60" s="9">
        <f t="shared" si="58"/>
        <v>7.4153169177758188E-2</v>
      </c>
      <c r="AA60" s="9">
        <f t="shared" si="59"/>
        <v>1</v>
      </c>
      <c r="AB60" s="9">
        <f t="shared" si="60"/>
        <v>0.8311931948185618</v>
      </c>
      <c r="AC60" s="9">
        <f t="shared" si="61"/>
        <v>0.55101649738297953</v>
      </c>
      <c r="AD60" s="9">
        <f t="shared" si="62"/>
        <v>7.4153169177758188E-2</v>
      </c>
      <c r="AE60" s="9">
        <f t="shared" si="63"/>
        <v>0.99999999999999989</v>
      </c>
      <c r="AF60" s="9">
        <f t="shared" si="64"/>
        <v>-7.4018787224010327E-2</v>
      </c>
      <c r="AG60" s="9">
        <f t="shared" si="65"/>
        <v>-4.4622457341469577E-3</v>
      </c>
      <c r="AH60" s="9">
        <f t="shared" si="66"/>
        <v>0.86284489191331182</v>
      </c>
      <c r="AI60" s="9">
        <f t="shared" si="67"/>
        <v>0.8660254037844386</v>
      </c>
      <c r="AJ60" s="9">
        <f t="shared" si="40"/>
        <v>2.7003409890742625E-4</v>
      </c>
      <c r="AK60" s="9">
        <f t="shared" si="41"/>
        <v>-0.8206229450927659</v>
      </c>
      <c r="AL60" s="9">
        <f t="shared" si="42"/>
        <v>0.571469954651039</v>
      </c>
      <c r="AM60" s="9">
        <f t="shared" si="87"/>
        <v>0.99999999999999989</v>
      </c>
      <c r="AN60" s="9">
        <v>0</v>
      </c>
      <c r="AO60" s="9">
        <f t="shared" si="69"/>
        <v>-0.8191520442889918</v>
      </c>
      <c r="AP60" s="9">
        <f t="shared" si="70"/>
        <v>0.57357643635104605</v>
      </c>
      <c r="AQ60" s="9">
        <f t="shared" si="88"/>
        <v>0.99999666313362923</v>
      </c>
      <c r="AR60" s="9">
        <f t="shared" si="89"/>
        <v>2.5833547195261322E-3</v>
      </c>
      <c r="AS60" s="9">
        <f t="shared" si="90"/>
        <v>2.5833575929664634E-3</v>
      </c>
      <c r="AT60" s="17">
        <f t="shared" si="38"/>
        <v>8.8809292230032124</v>
      </c>
      <c r="AU60" s="9">
        <f t="shared" si="71"/>
        <v>1.7225624520175482</v>
      </c>
      <c r="AV60" s="9">
        <f t="shared" si="72"/>
        <v>0.10384521608081243</v>
      </c>
      <c r="AW60" s="9">
        <f t="shared" si="73"/>
        <v>0.14830633835551638</v>
      </c>
      <c r="AX60" s="9">
        <f t="shared" si="43"/>
        <v>1.7320508075688772</v>
      </c>
      <c r="AY60" s="9">
        <f t="shared" si="44"/>
        <v>0.99452189536827329</v>
      </c>
      <c r="AZ60" s="9">
        <f t="shared" si="86"/>
        <v>-0.10452846326765389</v>
      </c>
      <c r="BA60" s="9">
        <f t="shared" si="46"/>
        <v>-0.1047197551196602</v>
      </c>
      <c r="BB60" s="9">
        <f t="shared" si="39"/>
        <v>-6.0000000000000249</v>
      </c>
      <c r="BC60" s="9">
        <f t="shared" si="74"/>
        <v>-5.9685589803848416E-12</v>
      </c>
    </row>
    <row r="61" spans="1:55">
      <c r="A61" s="10">
        <v>35</v>
      </c>
      <c r="B61" s="9">
        <f t="shared" si="48"/>
        <v>0.6108652381980153</v>
      </c>
      <c r="C61" s="10">
        <f t="shared" si="47"/>
        <v>35</v>
      </c>
      <c r="D61" s="9">
        <f t="shared" si="49"/>
        <v>0.6108652381980153</v>
      </c>
      <c r="E61" s="8">
        <v>25</v>
      </c>
      <c r="F61" s="8">
        <f t="shared" si="50"/>
        <v>6.25</v>
      </c>
      <c r="G61" s="9">
        <f t="shared" si="51"/>
        <v>0.1090830782496456</v>
      </c>
      <c r="H61" s="9">
        <f t="shared" si="75"/>
        <v>0.86087804169346482</v>
      </c>
      <c r="I61" s="9">
        <f t="shared" si="76"/>
        <v>5.4077634883509612E-2</v>
      </c>
      <c r="J61" s="9">
        <f t="shared" si="77"/>
        <v>7.7230866468212103E-2</v>
      </c>
      <c r="K61" s="9">
        <f t="shared" si="78"/>
        <v>6.2734407077043725E-2</v>
      </c>
      <c r="L61" s="9">
        <f t="shared" si="79"/>
        <v>6.2693265524005726E-2</v>
      </c>
      <c r="M61" s="12">
        <f t="shared" si="80"/>
        <v>0.99803284237440626</v>
      </c>
      <c r="N61" s="9">
        <f t="shared" si="81"/>
        <v>-3.1346632762002863E-2</v>
      </c>
      <c r="O61" s="9">
        <f t="shared" si="82"/>
        <v>0.49901642118720313</v>
      </c>
      <c r="P61" s="9">
        <v>0</v>
      </c>
      <c r="Q61" s="9">
        <f t="shared" si="83"/>
        <v>3.1346632762002863E-2</v>
      </c>
      <c r="R61" s="9">
        <f t="shared" si="84"/>
        <v>-0.49901642118720313</v>
      </c>
      <c r="S61" s="9">
        <v>0</v>
      </c>
      <c r="T61" s="9">
        <f t="shared" si="52"/>
        <v>6.2693265524005726E-2</v>
      </c>
      <c r="U61" s="9">
        <f t="shared" si="53"/>
        <v>-0.99803284237440626</v>
      </c>
      <c r="V61" s="9">
        <f t="shared" si="54"/>
        <v>0</v>
      </c>
      <c r="W61" s="9">
        <f t="shared" si="55"/>
        <v>1</v>
      </c>
      <c r="X61" s="9">
        <f t="shared" si="56"/>
        <v>0.89222467445546771</v>
      </c>
      <c r="Y61" s="9">
        <f t="shared" si="57"/>
        <v>-0.44493878630369355</v>
      </c>
      <c r="Z61" s="9">
        <f t="shared" si="58"/>
        <v>7.7230866468212103E-2</v>
      </c>
      <c r="AA61" s="9">
        <f t="shared" si="59"/>
        <v>1</v>
      </c>
      <c r="AB61" s="9">
        <f t="shared" si="60"/>
        <v>0.82953140893146193</v>
      </c>
      <c r="AC61" s="9">
        <f t="shared" si="61"/>
        <v>0.55309405607071271</v>
      </c>
      <c r="AD61" s="9">
        <f t="shared" si="62"/>
        <v>7.7230866468212103E-2</v>
      </c>
      <c r="AE61" s="9">
        <f t="shared" si="63"/>
        <v>0.99999999999999989</v>
      </c>
      <c r="AF61" s="9">
        <f t="shared" si="64"/>
        <v>-7.7078941180307947E-2</v>
      </c>
      <c r="AG61" s="9">
        <f t="shared" si="65"/>
        <v>-4.8418552181406513E-3</v>
      </c>
      <c r="AH61" s="9">
        <f t="shared" si="66"/>
        <v>0.86257486241170345</v>
      </c>
      <c r="AI61" s="9">
        <f t="shared" si="67"/>
        <v>0.8660254037844386</v>
      </c>
      <c r="AJ61" s="9">
        <f t="shared" si="40"/>
        <v>3.0523863245800198E-4</v>
      </c>
      <c r="AK61" s="9">
        <f t="shared" si="41"/>
        <v>-0.82074744748236039</v>
      </c>
      <c r="AL61" s="9">
        <f t="shared" si="42"/>
        <v>0.5712911116764966</v>
      </c>
      <c r="AM61" s="9">
        <f t="shared" si="87"/>
        <v>1</v>
      </c>
      <c r="AN61" s="9">
        <v>0</v>
      </c>
      <c r="AO61" s="9">
        <f t="shared" si="69"/>
        <v>-0.8191520442889918</v>
      </c>
      <c r="AP61" s="9">
        <f t="shared" si="70"/>
        <v>0.57357643635104605</v>
      </c>
      <c r="AQ61" s="9">
        <f t="shared" si="88"/>
        <v>0.99999606940457975</v>
      </c>
      <c r="AR61" s="9">
        <f t="shared" si="89"/>
        <v>2.8037787699776557E-3</v>
      </c>
      <c r="AS61" s="9">
        <f t="shared" si="90"/>
        <v>2.8037824434900957E-3</v>
      </c>
      <c r="AT61" s="17">
        <f t="shared" si="38"/>
        <v>9.6386940410915827</v>
      </c>
      <c r="AU61" s="9">
        <f t="shared" si="71"/>
        <v>1.7217560833869296</v>
      </c>
      <c r="AV61" s="9">
        <f t="shared" si="72"/>
        <v>0.10815526976701917</v>
      </c>
      <c r="AW61" s="9">
        <f t="shared" si="73"/>
        <v>0.15446173293642421</v>
      </c>
      <c r="AX61" s="9">
        <f t="shared" si="43"/>
        <v>1.7320508075688772</v>
      </c>
      <c r="AY61" s="9">
        <f t="shared" si="44"/>
        <v>0.99405633822231965</v>
      </c>
      <c r="AZ61" s="9">
        <f t="shared" si="86"/>
        <v>-0.10886687485196407</v>
      </c>
      <c r="BA61" s="9">
        <f t="shared" si="46"/>
        <v>-0.1090830782496451</v>
      </c>
      <c r="BB61" s="9">
        <f t="shared" si="39"/>
        <v>-6.2499999999999716</v>
      </c>
      <c r="BC61" s="9">
        <f t="shared" si="74"/>
        <v>6.8212102632969618E-12</v>
      </c>
    </row>
    <row r="62" spans="1:55">
      <c r="A62" s="8">
        <v>35</v>
      </c>
      <c r="B62" s="9">
        <f t="shared" si="48"/>
        <v>0.6108652381980153</v>
      </c>
      <c r="C62" s="10">
        <f t="shared" si="47"/>
        <v>35</v>
      </c>
      <c r="D62" s="9">
        <f t="shared" si="49"/>
        <v>0.6108652381980153</v>
      </c>
      <c r="E62" s="8">
        <v>26</v>
      </c>
      <c r="F62" s="8">
        <f t="shared" si="50"/>
        <v>6.5</v>
      </c>
      <c r="G62" s="9">
        <f t="shared" si="51"/>
        <v>0.11344640137963141</v>
      </c>
      <c r="H62" s="9">
        <f t="shared" si="75"/>
        <v>0.86045846750117061</v>
      </c>
      <c r="I62" s="9">
        <f t="shared" si="76"/>
        <v>5.6231632166396088E-2</v>
      </c>
      <c r="J62" s="9">
        <f t="shared" si="77"/>
        <v>8.0307093394294357E-2</v>
      </c>
      <c r="K62" s="9">
        <f t="shared" si="78"/>
        <v>6.5257986120701522E-2</v>
      </c>
      <c r="L62" s="9">
        <f t="shared" si="79"/>
        <v>6.521167798723089E-2</v>
      </c>
      <c r="M62" s="12">
        <f t="shared" si="80"/>
        <v>0.99787145317124371</v>
      </c>
      <c r="N62" s="9">
        <f t="shared" si="81"/>
        <v>-3.2605838993615445E-2</v>
      </c>
      <c r="O62" s="9">
        <f t="shared" si="82"/>
        <v>0.49893572658562185</v>
      </c>
      <c r="P62" s="9">
        <v>0</v>
      </c>
      <c r="Q62" s="9">
        <f t="shared" si="83"/>
        <v>3.2605838993615445E-2</v>
      </c>
      <c r="R62" s="9">
        <f t="shared" si="84"/>
        <v>-0.49893572658562185</v>
      </c>
      <c r="S62" s="9">
        <v>0</v>
      </c>
      <c r="T62" s="9">
        <f t="shared" si="52"/>
        <v>6.521167798723089E-2</v>
      </c>
      <c r="U62" s="9">
        <f t="shared" si="53"/>
        <v>-0.99787145317124371</v>
      </c>
      <c r="V62" s="9">
        <f t="shared" si="54"/>
        <v>0</v>
      </c>
      <c r="W62" s="9">
        <f t="shared" si="55"/>
        <v>1</v>
      </c>
      <c r="X62" s="9">
        <f t="shared" si="56"/>
        <v>0.89306430649478608</v>
      </c>
      <c r="Y62" s="9">
        <f t="shared" si="57"/>
        <v>-0.44270409441922576</v>
      </c>
      <c r="Z62" s="9">
        <f t="shared" si="58"/>
        <v>8.0307093394294357E-2</v>
      </c>
      <c r="AA62" s="9">
        <f t="shared" si="59"/>
        <v>1</v>
      </c>
      <c r="AB62" s="9">
        <f t="shared" si="60"/>
        <v>0.82785262850755514</v>
      </c>
      <c r="AC62" s="9">
        <f t="shared" si="61"/>
        <v>0.55516735875201795</v>
      </c>
      <c r="AD62" s="9">
        <f t="shared" si="62"/>
        <v>8.0307093394294357E-2</v>
      </c>
      <c r="AE62" s="9">
        <f t="shared" si="63"/>
        <v>1</v>
      </c>
      <c r="AF62" s="9">
        <f t="shared" si="64"/>
        <v>-8.0136155985323296E-2</v>
      </c>
      <c r="AG62" s="9">
        <f t="shared" si="65"/>
        <v>-5.2369603145192003E-3</v>
      </c>
      <c r="AH62" s="9">
        <f t="shared" si="66"/>
        <v>0.86229390044842602</v>
      </c>
      <c r="AI62" s="9">
        <f t="shared" si="67"/>
        <v>0.8660254037844386</v>
      </c>
      <c r="AJ62" s="9">
        <f t="shared" si="40"/>
        <v>3.4338040907216927E-4</v>
      </c>
      <c r="AK62" s="9">
        <f t="shared" si="41"/>
        <v>-0.82087692685578628</v>
      </c>
      <c r="AL62" s="9">
        <f t="shared" si="42"/>
        <v>0.57110502803398144</v>
      </c>
      <c r="AM62" s="9">
        <f t="shared" si="87"/>
        <v>1</v>
      </c>
      <c r="AN62" s="9">
        <v>0</v>
      </c>
      <c r="AO62" s="9">
        <f t="shared" si="69"/>
        <v>-0.8191520442889918</v>
      </c>
      <c r="AP62" s="9">
        <f t="shared" si="70"/>
        <v>0.57357643635104605</v>
      </c>
      <c r="AQ62" s="9">
        <f t="shared" si="88"/>
        <v>0.99999539950547778</v>
      </c>
      <c r="AR62" s="9">
        <f t="shared" si="89"/>
        <v>3.03330972370608E-3</v>
      </c>
      <c r="AS62" s="9">
        <f t="shared" si="90"/>
        <v>3.0333143752895625E-3</v>
      </c>
      <c r="AT62" s="17">
        <f t="shared" si="38"/>
        <v>10.427766698427229</v>
      </c>
      <c r="AU62" s="9">
        <f t="shared" si="71"/>
        <v>1.7209169350023412</v>
      </c>
      <c r="AV62" s="9">
        <f t="shared" si="72"/>
        <v>0.11246326433279219</v>
      </c>
      <c r="AW62" s="9">
        <f t="shared" si="73"/>
        <v>0.16061418678858871</v>
      </c>
      <c r="AX62" s="9">
        <f t="shared" si="43"/>
        <v>1.732050807568877</v>
      </c>
      <c r="AY62" s="9">
        <f t="shared" si="44"/>
        <v>0.99357185567658757</v>
      </c>
      <c r="AZ62" s="9">
        <f t="shared" si="86"/>
        <v>-0.11320321376790594</v>
      </c>
      <c r="BA62" s="9">
        <f t="shared" si="46"/>
        <v>-0.11344640137963065</v>
      </c>
      <c r="BB62" s="9">
        <f t="shared" si="39"/>
        <v>-6.4999999999999565</v>
      </c>
      <c r="BC62" s="9">
        <f t="shared" si="74"/>
        <v>1.0444978215673473E-11</v>
      </c>
    </row>
    <row r="63" spans="1:55">
      <c r="A63" s="10">
        <v>35</v>
      </c>
      <c r="B63" s="9">
        <f t="shared" si="48"/>
        <v>0.6108652381980153</v>
      </c>
      <c r="C63" s="10">
        <f t="shared" si="47"/>
        <v>35</v>
      </c>
      <c r="D63" s="9">
        <f t="shared" si="49"/>
        <v>0.6108652381980153</v>
      </c>
      <c r="E63" s="8">
        <v>27</v>
      </c>
      <c r="F63" s="8">
        <f t="shared" si="50"/>
        <v>6.75</v>
      </c>
      <c r="G63" s="9">
        <f t="shared" si="51"/>
        <v>0.11780972450961724</v>
      </c>
      <c r="H63" s="9">
        <f t="shared" si="75"/>
        <v>0.86002251141997943</v>
      </c>
      <c r="I63" s="9">
        <f t="shared" si="76"/>
        <v>5.8384558880062269E-2</v>
      </c>
      <c r="J63" s="9">
        <f t="shared" si="77"/>
        <v>8.3381791389078558E-2</v>
      </c>
      <c r="K63" s="9">
        <f t="shared" si="78"/>
        <v>6.7783242218907705E-2</v>
      </c>
      <c r="L63" s="9">
        <f t="shared" si="79"/>
        <v>6.7731348356736207E-2</v>
      </c>
      <c r="M63" s="12">
        <f t="shared" si="80"/>
        <v>0.99770359548804799</v>
      </c>
      <c r="N63" s="9">
        <f t="shared" si="81"/>
        <v>-3.3865674178368103E-2</v>
      </c>
      <c r="O63" s="9">
        <f t="shared" si="82"/>
        <v>0.49885179774402399</v>
      </c>
      <c r="P63" s="9">
        <v>0</v>
      </c>
      <c r="Q63" s="9">
        <f t="shared" si="83"/>
        <v>3.3865674178368103E-2</v>
      </c>
      <c r="R63" s="9">
        <f t="shared" si="84"/>
        <v>-0.49885179774402399</v>
      </c>
      <c r="S63" s="9">
        <v>0</v>
      </c>
      <c r="T63" s="9">
        <f t="shared" si="52"/>
        <v>6.7731348356736207E-2</v>
      </c>
      <c r="U63" s="9">
        <f t="shared" si="53"/>
        <v>-0.99770359548804799</v>
      </c>
      <c r="V63" s="9">
        <f t="shared" si="54"/>
        <v>0</v>
      </c>
      <c r="W63" s="9">
        <f t="shared" si="55"/>
        <v>1</v>
      </c>
      <c r="X63" s="9">
        <f t="shared" si="56"/>
        <v>0.89388818559834748</v>
      </c>
      <c r="Y63" s="9">
        <f t="shared" si="57"/>
        <v>-0.44046723886396172</v>
      </c>
      <c r="Z63" s="9">
        <f t="shared" si="58"/>
        <v>8.3381791389078558E-2</v>
      </c>
      <c r="AA63" s="9">
        <f t="shared" si="59"/>
        <v>1</v>
      </c>
      <c r="AB63" s="9">
        <f t="shared" si="60"/>
        <v>0.82615683724161137</v>
      </c>
      <c r="AC63" s="9">
        <f t="shared" si="61"/>
        <v>0.55723635662408622</v>
      </c>
      <c r="AD63" s="9">
        <f t="shared" si="62"/>
        <v>8.3381791389078558E-2</v>
      </c>
      <c r="AE63" s="9">
        <f t="shared" si="63"/>
        <v>1</v>
      </c>
      <c r="AF63" s="9">
        <f t="shared" si="64"/>
        <v>-8.3190313067118035E-2</v>
      </c>
      <c r="AG63" s="9">
        <f t="shared" si="65"/>
        <v>-5.6475611591823875E-3</v>
      </c>
      <c r="AH63" s="9">
        <f t="shared" si="66"/>
        <v>0.86200201674053412</v>
      </c>
      <c r="AI63" s="9">
        <f t="shared" si="67"/>
        <v>0.8660254037844386</v>
      </c>
      <c r="AJ63" s="9">
        <f t="shared" si="40"/>
        <v>3.8457775985648729E-4</v>
      </c>
      <c r="AK63" s="9">
        <f t="shared" si="41"/>
        <v>-0.82101137053442785</v>
      </c>
      <c r="AL63" s="9">
        <f t="shared" si="42"/>
        <v>0.5709117108214955</v>
      </c>
      <c r="AM63" s="9">
        <f t="shared" si="87"/>
        <v>1</v>
      </c>
      <c r="AN63" s="9">
        <v>0</v>
      </c>
      <c r="AO63" s="9">
        <f t="shared" si="69"/>
        <v>-0.8191520442889918</v>
      </c>
      <c r="AP63" s="9">
        <f t="shared" si="70"/>
        <v>0.57357643635104605</v>
      </c>
      <c r="AQ63" s="9">
        <f t="shared" si="88"/>
        <v>0.99999464712185582</v>
      </c>
      <c r="AR63" s="9">
        <f t="shared" si="89"/>
        <v>3.2719608241944241E-3</v>
      </c>
      <c r="AS63" s="9">
        <f t="shared" si="90"/>
        <v>3.2719666623427859E-3</v>
      </c>
      <c r="AT63" s="17">
        <f t="shared" si="38"/>
        <v>11.248192827584887</v>
      </c>
      <c r="AU63" s="9">
        <f t="shared" si="71"/>
        <v>1.7200450228399589</v>
      </c>
      <c r="AV63" s="9">
        <f t="shared" si="72"/>
        <v>0.1167691177601245</v>
      </c>
      <c r="AW63" s="9">
        <f t="shared" si="73"/>
        <v>0.16676358277815712</v>
      </c>
      <c r="AX63" s="9">
        <f t="shared" si="43"/>
        <v>1.7320508075688772</v>
      </c>
      <c r="AY63" s="9">
        <f t="shared" si="44"/>
        <v>0.99306845695492629</v>
      </c>
      <c r="AZ63" s="9">
        <f t="shared" si="86"/>
        <v>-0.11753739745783774</v>
      </c>
      <c r="BA63" s="9">
        <f t="shared" si="46"/>
        <v>-0.11780972450961735</v>
      </c>
      <c r="BB63" s="9">
        <f t="shared" si="39"/>
        <v>-6.7500000000000062</v>
      </c>
      <c r="BC63" s="9">
        <f t="shared" si="74"/>
        <v>-1.4921397450962104E-12</v>
      </c>
    </row>
    <row r="64" spans="1:55">
      <c r="A64" s="8">
        <v>35</v>
      </c>
      <c r="B64" s="9">
        <f t="shared" si="48"/>
        <v>0.6108652381980153</v>
      </c>
      <c r="C64" s="10">
        <f t="shared" si="47"/>
        <v>35</v>
      </c>
      <c r="D64" s="9">
        <f t="shared" si="49"/>
        <v>0.6108652381980153</v>
      </c>
      <c r="E64" s="8">
        <v>28</v>
      </c>
      <c r="F64" s="8">
        <f t="shared" si="50"/>
        <v>7</v>
      </c>
      <c r="G64" s="9">
        <f t="shared" si="51"/>
        <v>0.12217304763960307</v>
      </c>
      <c r="H64" s="9">
        <f t="shared" si="75"/>
        <v>0.85957018174986655</v>
      </c>
      <c r="I64" s="9">
        <f t="shared" si="76"/>
        <v>6.0536374035886895E-2</v>
      </c>
      <c r="J64" s="9">
        <f t="shared" si="77"/>
        <v>8.6454901914746973E-2</v>
      </c>
      <c r="K64" s="9">
        <f t="shared" si="78"/>
        <v>7.0310241056867034E-2</v>
      </c>
      <c r="L64" s="9">
        <f t="shared" si="79"/>
        <v>7.0252325243183061E-2</v>
      </c>
      <c r="M64" s="12">
        <f t="shared" si="80"/>
        <v>0.99752925310385054</v>
      </c>
      <c r="N64" s="9">
        <f t="shared" si="81"/>
        <v>-3.5126162621591531E-2</v>
      </c>
      <c r="O64" s="9">
        <f t="shared" si="82"/>
        <v>0.49876462655192527</v>
      </c>
      <c r="P64" s="9">
        <v>0</v>
      </c>
      <c r="Q64" s="9">
        <f t="shared" si="83"/>
        <v>3.5126162621591531E-2</v>
      </c>
      <c r="R64" s="9">
        <f t="shared" si="84"/>
        <v>-0.49876462655192527</v>
      </c>
      <c r="S64" s="9">
        <v>0</v>
      </c>
      <c r="T64" s="9">
        <f t="shared" si="52"/>
        <v>7.0252325243183061E-2</v>
      </c>
      <c r="U64" s="9">
        <f t="shared" si="53"/>
        <v>-0.99752925310385054</v>
      </c>
      <c r="V64" s="9">
        <f t="shared" si="54"/>
        <v>0</v>
      </c>
      <c r="W64" s="9">
        <f t="shared" si="55"/>
        <v>1</v>
      </c>
      <c r="X64" s="9">
        <f t="shared" si="56"/>
        <v>0.89469634437145806</v>
      </c>
      <c r="Y64" s="9">
        <f t="shared" si="57"/>
        <v>-0.43822825251603836</v>
      </c>
      <c r="Z64" s="9">
        <f t="shared" si="58"/>
        <v>8.6454901914746973E-2</v>
      </c>
      <c r="AA64" s="9">
        <f t="shared" si="59"/>
        <v>1</v>
      </c>
      <c r="AB64" s="9">
        <f t="shared" si="60"/>
        <v>0.82444401912827503</v>
      </c>
      <c r="AC64" s="9">
        <f t="shared" si="61"/>
        <v>0.55930100058781218</v>
      </c>
      <c r="AD64" s="9">
        <f t="shared" si="62"/>
        <v>8.6454901914746973E-2</v>
      </c>
      <c r="AE64" s="9">
        <f t="shared" si="63"/>
        <v>1</v>
      </c>
      <c r="AF64" s="9">
        <f t="shared" si="64"/>
        <v>-8.624129373418421E-2</v>
      </c>
      <c r="AG64" s="9">
        <f t="shared" si="65"/>
        <v>-6.0736578881822947E-3</v>
      </c>
      <c r="AH64" s="9">
        <f t="shared" si="66"/>
        <v>0.86169922242909747</v>
      </c>
      <c r="AI64" s="9">
        <f t="shared" si="67"/>
        <v>0.86602540378443849</v>
      </c>
      <c r="AJ64" s="9">
        <f t="shared" si="40"/>
        <v>4.2894911478989078E-4</v>
      </c>
      <c r="AK64" s="9">
        <f t="shared" si="41"/>
        <v>-0.82115076532095421</v>
      </c>
      <c r="AL64" s="9">
        <f t="shared" si="42"/>
        <v>0.57071116741786998</v>
      </c>
      <c r="AM64" s="9">
        <f t="shared" si="87"/>
        <v>0.99999999999999989</v>
      </c>
      <c r="AN64" s="9">
        <v>0</v>
      </c>
      <c r="AO64" s="9">
        <f t="shared" si="69"/>
        <v>-0.8191520442889918</v>
      </c>
      <c r="AP64" s="9">
        <f t="shared" si="70"/>
        <v>0.57357643635104605</v>
      </c>
      <c r="AQ64" s="9">
        <f t="shared" si="88"/>
        <v>0.99999380567541707</v>
      </c>
      <c r="AR64" s="9">
        <f t="shared" si="89"/>
        <v>3.5197458425604003E-3</v>
      </c>
      <c r="AS64" s="9">
        <f t="shared" si="90"/>
        <v>3.5197531100611399E-3</v>
      </c>
      <c r="AT64" s="17">
        <f t="shared" si="38"/>
        <v>12.100019888072932</v>
      </c>
      <c r="AU64" s="9">
        <f t="shared" si="71"/>
        <v>1.7191403634997331</v>
      </c>
      <c r="AV64" s="9">
        <f t="shared" si="72"/>
        <v>0.12107274807177382</v>
      </c>
      <c r="AW64" s="9">
        <f t="shared" si="73"/>
        <v>0.17290980382949395</v>
      </c>
      <c r="AX64" s="9">
        <f t="shared" si="43"/>
        <v>1.7320508075688772</v>
      </c>
      <c r="AY64" s="9">
        <f t="shared" si="44"/>
        <v>0.99254615164132209</v>
      </c>
      <c r="AZ64" s="9">
        <f>-SQRT(1-AY64*AY64)</f>
        <v>-0.1218693434051468</v>
      </c>
      <c r="BA64" s="9">
        <f t="shared" si="46"/>
        <v>-0.12217304763960238</v>
      </c>
      <c r="BB64" s="9">
        <f t="shared" si="39"/>
        <v>-6.99999999999996</v>
      </c>
      <c r="BC64" s="9">
        <f t="shared" si="74"/>
        <v>9.5923269327613525E-12</v>
      </c>
    </row>
    <row r="65" spans="1:55">
      <c r="A65" s="10">
        <v>35</v>
      </c>
      <c r="B65" s="9">
        <f t="shared" si="48"/>
        <v>0.6108652381980153</v>
      </c>
      <c r="C65" s="10">
        <f t="shared" si="47"/>
        <v>35</v>
      </c>
      <c r="D65" s="9">
        <f t="shared" si="49"/>
        <v>0.6108652381980153</v>
      </c>
      <c r="E65" s="8">
        <v>29</v>
      </c>
      <c r="F65" s="8">
        <f t="shared" si="50"/>
        <v>7.25</v>
      </c>
      <c r="G65" s="9">
        <f t="shared" si="51"/>
        <v>0.1265363707695889</v>
      </c>
      <c r="H65" s="9">
        <f t="shared" si="75"/>
        <v>0.85910148710253686</v>
      </c>
      <c r="I65" s="9">
        <f t="shared" si="76"/>
        <v>6.2687036666411192E-2</v>
      </c>
      <c r="J65" s="9">
        <f t="shared" si="77"/>
        <v>8.9526366463704987E-2</v>
      </c>
      <c r="K65" s="9">
        <f t="shared" si="78"/>
        <v>7.2839048454257302E-2</v>
      </c>
      <c r="L65" s="9">
        <f t="shared" si="79"/>
        <v>7.2774657281960933E-2</v>
      </c>
      <c r="M65" s="12">
        <f t="shared" si="80"/>
        <v>0.99734840916175982</v>
      </c>
      <c r="N65" s="9">
        <f t="shared" si="81"/>
        <v>-3.6387328640980467E-2</v>
      </c>
      <c r="O65" s="9">
        <f t="shared" si="82"/>
        <v>0.49867420458087991</v>
      </c>
      <c r="P65" s="9">
        <v>0</v>
      </c>
      <c r="Q65" s="9">
        <f t="shared" si="83"/>
        <v>3.6387328640980467E-2</v>
      </c>
      <c r="R65" s="9">
        <f t="shared" si="84"/>
        <v>-0.49867420458087991</v>
      </c>
      <c r="S65" s="9">
        <v>0</v>
      </c>
      <c r="T65" s="9">
        <f t="shared" si="52"/>
        <v>7.2774657281960933E-2</v>
      </c>
      <c r="U65" s="9">
        <f t="shared" si="53"/>
        <v>-0.99734840916175982</v>
      </c>
      <c r="V65" s="9">
        <f t="shared" si="54"/>
        <v>0</v>
      </c>
      <c r="W65" s="9">
        <f t="shared" si="55"/>
        <v>1</v>
      </c>
      <c r="X65" s="9">
        <f t="shared" si="56"/>
        <v>0.89548881574351735</v>
      </c>
      <c r="Y65" s="9">
        <f t="shared" si="57"/>
        <v>-0.43598716791446873</v>
      </c>
      <c r="Z65" s="9">
        <f t="shared" si="58"/>
        <v>8.9526366463704987E-2</v>
      </c>
      <c r="AA65" s="9">
        <f t="shared" si="59"/>
        <v>1</v>
      </c>
      <c r="AB65" s="9">
        <f t="shared" si="60"/>
        <v>0.82271415846155638</v>
      </c>
      <c r="AC65" s="9">
        <f t="shared" si="61"/>
        <v>0.56136124124729114</v>
      </c>
      <c r="AD65" s="9">
        <f t="shared" si="62"/>
        <v>8.9526366463704987E-2</v>
      </c>
      <c r="AE65" s="9">
        <f t="shared" si="63"/>
        <v>1</v>
      </c>
      <c r="AF65" s="9">
        <f t="shared" si="64"/>
        <v>-8.9288979170608893E-2</v>
      </c>
      <c r="AG65" s="9">
        <f t="shared" si="65"/>
        <v>-6.5152506370953715E-3</v>
      </c>
      <c r="AH65" s="9">
        <f t="shared" si="66"/>
        <v>0.86138552907963706</v>
      </c>
      <c r="AI65" s="9">
        <f t="shared" si="67"/>
        <v>0.86602540378443849</v>
      </c>
      <c r="AJ65" s="9">
        <f t="shared" si="40"/>
        <v>4.7661300650193861E-4</v>
      </c>
      <c r="AK65" s="9">
        <f t="shared" si="41"/>
        <v>-0.82129509749680152</v>
      </c>
      <c r="AL65" s="9">
        <f t="shared" si="42"/>
        <v>0.57050340548305345</v>
      </c>
      <c r="AM65" s="9">
        <f t="shared" si="87"/>
        <v>1</v>
      </c>
      <c r="AN65" s="9">
        <v>0</v>
      </c>
      <c r="AO65" s="9">
        <f t="shared" si="69"/>
        <v>-0.8191520442889918</v>
      </c>
      <c r="AP65" s="9">
        <f t="shared" si="70"/>
        <v>0.57357643635104605</v>
      </c>
      <c r="AQ65" s="9">
        <f t="shared" si="88"/>
        <v>0.99999286832213752</v>
      </c>
      <c r="AR65" s="9">
        <f t="shared" si="89"/>
        <v>3.7766790787797651E-3</v>
      </c>
      <c r="AS65" s="9">
        <f t="shared" si="90"/>
        <v>3.7766880568249031E-3</v>
      </c>
      <c r="AT65" s="17">
        <f t="shared" si="38"/>
        <v>12.983297171611859</v>
      </c>
      <c r="AU65" s="9">
        <f t="shared" si="71"/>
        <v>1.7182029742050737</v>
      </c>
      <c r="AV65" s="9">
        <f t="shared" si="72"/>
        <v>0.12537407333282241</v>
      </c>
      <c r="AW65" s="9">
        <f t="shared" si="73"/>
        <v>0.17905273292740997</v>
      </c>
      <c r="AX65" s="9">
        <f t="shared" si="43"/>
        <v>1.732050807568877</v>
      </c>
      <c r="AY65" s="9">
        <f t="shared" si="44"/>
        <v>0.99200494967971509</v>
      </c>
      <c r="AZ65" s="9">
        <f t="shared" si="86"/>
        <v>-0.12619896913582895</v>
      </c>
      <c r="BA65" s="9">
        <f t="shared" si="46"/>
        <v>-0.12653637076958807</v>
      </c>
      <c r="BB65" s="9">
        <f t="shared" si="39"/>
        <v>-7.2499999999999529</v>
      </c>
      <c r="BC65" s="9">
        <f t="shared" si="74"/>
        <v>1.1297629498585593E-11</v>
      </c>
    </row>
    <row r="66" spans="1:55">
      <c r="A66" s="8">
        <v>35</v>
      </c>
      <c r="B66" s="9">
        <f t="shared" si="48"/>
        <v>0.6108652381980153</v>
      </c>
      <c r="C66" s="10">
        <f t="shared" si="47"/>
        <v>35</v>
      </c>
      <c r="D66" s="9">
        <f t="shared" si="49"/>
        <v>0.6108652381980153</v>
      </c>
      <c r="E66" s="8">
        <v>30</v>
      </c>
      <c r="F66" s="8">
        <f t="shared" si="50"/>
        <v>7.5</v>
      </c>
      <c r="G66" s="9">
        <f t="shared" si="51"/>
        <v>0.1308996938995747</v>
      </c>
      <c r="H66" s="9">
        <f t="shared" si="75"/>
        <v>0.85861643640126084</v>
      </c>
      <c r="I66" s="9">
        <f t="shared" si="76"/>
        <v>6.4836505826118759E-2</v>
      </c>
      <c r="J66" s="9">
        <f t="shared" si="77"/>
        <v>9.2596126559695E-2</v>
      </c>
      <c r="K66" s="9">
        <f t="shared" si="78"/>
        <v>7.5369730370308127E-2</v>
      </c>
      <c r="L66" s="9">
        <f t="shared" si="79"/>
        <v>7.5298393133864133E-2</v>
      </c>
      <c r="M66" s="12">
        <f t="shared" si="80"/>
        <v>0.99716104616629408</v>
      </c>
      <c r="N66" s="9">
        <f t="shared" si="81"/>
        <v>-3.7649196566932067E-2</v>
      </c>
      <c r="O66" s="9">
        <f t="shared" si="82"/>
        <v>0.49858052308314704</v>
      </c>
      <c r="P66" s="9">
        <v>0</v>
      </c>
      <c r="Q66" s="9">
        <f t="shared" si="83"/>
        <v>3.7649196566932067E-2</v>
      </c>
      <c r="R66" s="9">
        <f t="shared" si="84"/>
        <v>-0.49858052308314704</v>
      </c>
      <c r="S66" s="9">
        <v>0</v>
      </c>
      <c r="T66" s="9">
        <f t="shared" si="52"/>
        <v>7.5298393133864133E-2</v>
      </c>
      <c r="U66" s="9">
        <f t="shared" si="53"/>
        <v>-0.99716104616629408</v>
      </c>
      <c r="V66" s="9">
        <f t="shared" si="54"/>
        <v>0</v>
      </c>
      <c r="W66" s="9">
        <f t="shared" si="55"/>
        <v>1</v>
      </c>
      <c r="X66" s="9">
        <f t="shared" si="56"/>
        <v>0.89626563296819295</v>
      </c>
      <c r="Y66" s="9">
        <f t="shared" si="57"/>
        <v>-0.43374401725702827</v>
      </c>
      <c r="Z66" s="9">
        <f t="shared" si="58"/>
        <v>9.2596126559695E-2</v>
      </c>
      <c r="AA66" s="9">
        <f t="shared" si="59"/>
        <v>1</v>
      </c>
      <c r="AB66" s="9">
        <f t="shared" si="60"/>
        <v>0.82096723983432873</v>
      </c>
      <c r="AC66" s="9">
        <f t="shared" si="61"/>
        <v>0.56341702890926582</v>
      </c>
      <c r="AD66" s="9">
        <f t="shared" si="62"/>
        <v>9.2596126559695E-2</v>
      </c>
      <c r="AE66" s="9">
        <f t="shared" si="63"/>
        <v>0.99999999999999989</v>
      </c>
      <c r="AF66" s="9">
        <f t="shared" si="64"/>
        <v>-9.233325043121203E-2</v>
      </c>
      <c r="AG66" s="9">
        <f t="shared" si="65"/>
        <v>-6.9723395403649526E-3</v>
      </c>
      <c r="AH66" s="9">
        <f t="shared" si="66"/>
        <v>0.86106094868257776</v>
      </c>
      <c r="AI66" s="9">
        <f t="shared" si="67"/>
        <v>0.8660254037844386</v>
      </c>
      <c r="AJ66" s="9">
        <f t="shared" si="40"/>
        <v>5.2768807404738466E-4</v>
      </c>
      <c r="AK66" s="9">
        <f t="shared" si="41"/>
        <v>-0.8214443528195533</v>
      </c>
      <c r="AL66" s="9">
        <f t="shared" si="42"/>
        <v>0.57028843295841247</v>
      </c>
      <c r="AM66" s="9">
        <f t="shared" si="87"/>
        <v>1</v>
      </c>
      <c r="AN66" s="9">
        <v>0</v>
      </c>
      <c r="AO66" s="9">
        <f t="shared" si="69"/>
        <v>-0.8191520442889918</v>
      </c>
      <c r="AP66" s="9">
        <f t="shared" si="70"/>
        <v>0.57357643635104605</v>
      </c>
      <c r="AQ66" s="9">
        <f t="shared" si="88"/>
        <v>0.99999182795029351</v>
      </c>
      <c r="AR66" s="9">
        <f t="shared" si="89"/>
        <v>4.0427753623744535E-3</v>
      </c>
      <c r="AS66" s="9">
        <f t="shared" si="90"/>
        <v>4.0427863749975231E-3</v>
      </c>
      <c r="AT66" s="17">
        <f t="shared" si="38"/>
        <v>13.898075805621087</v>
      </c>
      <c r="AU66" s="9">
        <f t="shared" si="71"/>
        <v>1.7172328728025217</v>
      </c>
      <c r="AV66" s="9">
        <f t="shared" si="72"/>
        <v>0.12967301165223755</v>
      </c>
      <c r="AW66" s="9">
        <f t="shared" si="73"/>
        <v>0.18519225311939</v>
      </c>
      <c r="AX66" s="9">
        <f t="shared" si="43"/>
        <v>1.732050807568877</v>
      </c>
      <c r="AY66" s="9">
        <f t="shared" si="44"/>
        <v>0.99144486137381049</v>
      </c>
      <c r="AZ66" s="9">
        <f t="shared" si="86"/>
        <v>-0.13052619222005091</v>
      </c>
      <c r="BA66" s="9">
        <f t="shared" si="46"/>
        <v>-0.13089969389957401</v>
      </c>
      <c r="BB66" s="9">
        <f t="shared" si="39"/>
        <v>-7.49999999999996</v>
      </c>
      <c r="BC66" s="9">
        <f t="shared" si="74"/>
        <v>9.5923269327613525E-12</v>
      </c>
    </row>
    <row r="67" spans="1:55">
      <c r="A67" s="10">
        <v>35</v>
      </c>
      <c r="B67" s="9">
        <f t="shared" si="48"/>
        <v>0.6108652381980153</v>
      </c>
      <c r="C67" s="10">
        <f t="shared" si="47"/>
        <v>35</v>
      </c>
      <c r="D67" s="9">
        <f t="shared" si="49"/>
        <v>0.6108652381980153</v>
      </c>
      <c r="E67" s="8">
        <v>31</v>
      </c>
      <c r="F67" s="8">
        <f t="shared" si="50"/>
        <v>7.75</v>
      </c>
      <c r="G67" s="9">
        <f t="shared" si="51"/>
        <v>0.13526301702956053</v>
      </c>
      <c r="H67" s="9">
        <f t="shared" si="75"/>
        <v>0.85811503888070484</v>
      </c>
      <c r="I67" s="9">
        <f t="shared" si="76"/>
        <v>6.6984740592215222E-2</v>
      </c>
      <c r="J67" s="9">
        <f t="shared" si="77"/>
        <v>9.5664123758909786E-2</v>
      </c>
      <c r="K67" s="9">
        <f t="shared" si="78"/>
        <v>7.7902352908890277E-2</v>
      </c>
      <c r="L67" s="9">
        <f t="shared" si="79"/>
        <v>7.7823581485741353E-2</v>
      </c>
      <c r="M67" s="12">
        <f t="shared" si="80"/>
        <v>0.99696714598061464</v>
      </c>
      <c r="N67" s="9">
        <f t="shared" si="81"/>
        <v>-3.8911790742870676E-2</v>
      </c>
      <c r="O67" s="9">
        <f t="shared" si="82"/>
        <v>0.49848357299030732</v>
      </c>
      <c r="P67" s="9">
        <v>0</v>
      </c>
      <c r="Q67" s="9">
        <f t="shared" si="83"/>
        <v>3.8911790742870676E-2</v>
      </c>
      <c r="R67" s="9">
        <f t="shared" si="84"/>
        <v>-0.49848357299030732</v>
      </c>
      <c r="S67" s="9">
        <v>0</v>
      </c>
      <c r="T67" s="9">
        <f t="shared" si="52"/>
        <v>7.7823581485741353E-2</v>
      </c>
      <c r="U67" s="9">
        <f t="shared" si="53"/>
        <v>-0.99696714598061464</v>
      </c>
      <c r="V67" s="9">
        <f t="shared" si="54"/>
        <v>0</v>
      </c>
      <c r="W67" s="9">
        <f t="shared" si="55"/>
        <v>1</v>
      </c>
      <c r="X67" s="9">
        <f t="shared" si="56"/>
        <v>0.89702682962357549</v>
      </c>
      <c r="Y67" s="9">
        <f t="shared" si="57"/>
        <v>-0.43149883239809211</v>
      </c>
      <c r="Z67" s="9">
        <f t="shared" si="58"/>
        <v>9.5664123758909786E-2</v>
      </c>
      <c r="AA67" s="9">
        <f t="shared" si="59"/>
        <v>1</v>
      </c>
      <c r="AB67" s="9">
        <f t="shared" si="60"/>
        <v>0.81920324813783418</v>
      </c>
      <c r="AC67" s="9">
        <f t="shared" si="61"/>
        <v>0.56546831358252259</v>
      </c>
      <c r="AD67" s="9">
        <f t="shared" si="62"/>
        <v>9.5664123758909786E-2</v>
      </c>
      <c r="AE67" s="9">
        <f t="shared" si="63"/>
        <v>1</v>
      </c>
      <c r="AF67" s="9">
        <f t="shared" si="64"/>
        <v>-9.5373988436656593E-2</v>
      </c>
      <c r="AG67" s="9">
        <f t="shared" si="65"/>
        <v>-7.4449247306135613E-3</v>
      </c>
      <c r="AH67" s="9">
        <f t="shared" si="66"/>
        <v>0.86072549365371998</v>
      </c>
      <c r="AI67" s="9">
        <f t="shared" si="67"/>
        <v>0.8660254037844386</v>
      </c>
      <c r="AJ67" s="9">
        <f t="shared" si="40"/>
        <v>5.8229306667686997E-4</v>
      </c>
      <c r="AK67" s="9">
        <f t="shared" si="41"/>
        <v>-0.82159851652021809</v>
      </c>
      <c r="AL67" s="9">
        <f t="shared" si="42"/>
        <v>0.57006625806704381</v>
      </c>
      <c r="AM67" s="9">
        <f t="shared" si="87"/>
        <v>1</v>
      </c>
      <c r="AN67" s="9">
        <v>0</v>
      </c>
      <c r="AO67" s="9">
        <f t="shared" si="69"/>
        <v>-0.8191520442889918</v>
      </c>
      <c r="AP67" s="9">
        <f t="shared" si="70"/>
        <v>0.57357643635104605</v>
      </c>
      <c r="AQ67" s="9">
        <f t="shared" si="88"/>
        <v>0.99999067717841039</v>
      </c>
      <c r="AR67" s="9">
        <f t="shared" si="89"/>
        <v>4.3180500534599157E-3</v>
      </c>
      <c r="AS67" s="9">
        <f t="shared" si="90"/>
        <v>4.3180634723133772E-3</v>
      </c>
      <c r="AT67" s="17">
        <f t="shared" si="38"/>
        <v>14.844408757989715</v>
      </c>
      <c r="AU67" s="9">
        <f t="shared" si="71"/>
        <v>1.7162300777614097</v>
      </c>
      <c r="AV67" s="9">
        <f t="shared" si="72"/>
        <v>0.13396948118443047</v>
      </c>
      <c r="AW67" s="9">
        <f t="shared" si="73"/>
        <v>0.19132824751781957</v>
      </c>
      <c r="AX67" s="9">
        <f t="shared" si="43"/>
        <v>1.7320508075688772</v>
      </c>
      <c r="AY67" s="9">
        <f t="shared" si="44"/>
        <v>0.99086589738688224</v>
      </c>
      <c r="AZ67" s="9">
        <f t="shared" si="86"/>
        <v>-0.1348509302737233</v>
      </c>
      <c r="BA67" s="9">
        <f t="shared" si="46"/>
        <v>-0.13526301702956084</v>
      </c>
      <c r="BB67" s="9">
        <f t="shared" si="39"/>
        <v>-7.7500000000000178</v>
      </c>
      <c r="BC67" s="9">
        <f t="shared" si="74"/>
        <v>-4.2632564145606011E-12</v>
      </c>
    </row>
    <row r="68" spans="1:55">
      <c r="A68" s="8">
        <v>35</v>
      </c>
      <c r="B68" s="9">
        <f t="shared" si="48"/>
        <v>0.6108652381980153</v>
      </c>
      <c r="C68" s="10">
        <f t="shared" si="47"/>
        <v>35</v>
      </c>
      <c r="D68" s="9">
        <f t="shared" si="49"/>
        <v>0.6108652381980153</v>
      </c>
      <c r="E68" s="8">
        <v>32</v>
      </c>
      <c r="F68" s="8">
        <f t="shared" ref="F68" si="91">E68/4</f>
        <v>8</v>
      </c>
      <c r="G68" s="9">
        <f t="shared" ref="G68" si="92">F68/180*PI()</f>
        <v>0.13962634015954636</v>
      </c>
      <c r="H68" s="9">
        <f t="shared" si="75"/>
        <v>0.85759730408675472</v>
      </c>
      <c r="I68" s="9">
        <f t="shared" si="76"/>
        <v>6.9131700065407239E-2</v>
      </c>
      <c r="J68" s="9">
        <f t="shared" si="77"/>
        <v>9.8730299651105066E-2</v>
      </c>
      <c r="K68" s="9">
        <f t="shared" si="78"/>
        <v>8.0436982323615694E-2</v>
      </c>
      <c r="L68" s="9">
        <f t="shared" si="79"/>
        <v>8.0350271051116973E-2</v>
      </c>
      <c r="M68" s="12">
        <f t="shared" si="80"/>
        <v>0.99676668982365779</v>
      </c>
      <c r="N68" s="9">
        <f t="shared" si="81"/>
        <v>-4.0175135525558486E-2</v>
      </c>
      <c r="O68" s="9">
        <f t="shared" si="82"/>
        <v>0.4983833449118289</v>
      </c>
      <c r="P68" s="9">
        <v>0</v>
      </c>
      <c r="Q68" s="9">
        <f t="shared" si="83"/>
        <v>4.0175135525558486E-2</v>
      </c>
      <c r="R68" s="9">
        <f t="shared" si="84"/>
        <v>-0.4983833449118289</v>
      </c>
      <c r="S68" s="9">
        <v>0</v>
      </c>
      <c r="T68" s="9">
        <f t="shared" si="52"/>
        <v>8.0350271051116973E-2</v>
      </c>
      <c r="U68" s="9">
        <f t="shared" si="53"/>
        <v>-0.99676668982365779</v>
      </c>
      <c r="V68" s="9">
        <f t="shared" si="54"/>
        <v>0</v>
      </c>
      <c r="W68" s="9">
        <f t="shared" ref="W68" si="93">SQRT(T68*T68+U68*U68+V68*V68)</f>
        <v>1</v>
      </c>
      <c r="X68" s="9">
        <f t="shared" si="56"/>
        <v>0.89777243961231323</v>
      </c>
      <c r="Y68" s="9">
        <f t="shared" si="57"/>
        <v>-0.42925164484642164</v>
      </c>
      <c r="Z68" s="9">
        <f t="shared" si="58"/>
        <v>9.8730299651105066E-2</v>
      </c>
      <c r="AA68" s="9">
        <f t="shared" ref="AA68" si="94">SQRT(X68*X68+Y68*Y68+Z68*Z68)</f>
        <v>1</v>
      </c>
      <c r="AB68" s="9">
        <f t="shared" si="60"/>
        <v>0.81742216856119621</v>
      </c>
      <c r="AC68" s="9">
        <f t="shared" si="61"/>
        <v>0.56751504497723615</v>
      </c>
      <c r="AD68" s="9">
        <f t="shared" si="62"/>
        <v>9.8730299651105066E-2</v>
      </c>
      <c r="AE68" s="9">
        <f t="shared" ref="AE68" si="95">SQRT(AB68*AB68+AC68*AC68+AD68*AD68)</f>
        <v>1</v>
      </c>
      <c r="AF68" s="9">
        <f t="shared" si="64"/>
        <v>-9.8411073968529827E-2</v>
      </c>
      <c r="AG68" s="9">
        <f t="shared" si="65"/>
        <v>-7.9330063379242921E-3</v>
      </c>
      <c r="AH68" s="9">
        <f t="shared" si="66"/>
        <v>0.86037917683472742</v>
      </c>
      <c r="AI68" s="9">
        <f t="shared" ref="AI68" si="96">SQRT(AF68*AF68+AG68*AG68+AH68*AH68)</f>
        <v>0.86602540378443882</v>
      </c>
      <c r="AJ68" s="9">
        <f t="shared" si="40"/>
        <v>6.4054684760356251E-4</v>
      </c>
      <c r="AK68" s="9">
        <f t="shared" si="41"/>
        <v>-0.82175757330040433</v>
      </c>
      <c r="AL68" s="9">
        <f t="shared" si="42"/>
        <v>0.56983688931409704</v>
      </c>
      <c r="AM68" s="9">
        <f t="shared" si="87"/>
        <v>0.99999999999999989</v>
      </c>
      <c r="AN68" s="9">
        <v>0</v>
      </c>
      <c r="AO68" s="9">
        <f t="shared" si="69"/>
        <v>-0.8191520442889918</v>
      </c>
      <c r="AP68" s="9">
        <f t="shared" si="70"/>
        <v>0.57357643635104605</v>
      </c>
      <c r="AQ68" s="9">
        <f t="shared" si="88"/>
        <v>0.99998940835313255</v>
      </c>
      <c r="AR68" s="9">
        <f t="shared" si="89"/>
        <v>4.6025190441730769E-3</v>
      </c>
      <c r="AS68" s="9">
        <f t="shared" si="90"/>
        <v>4.6025352936607264E-3</v>
      </c>
      <c r="AT68" s="17">
        <f t="shared" si="38"/>
        <v>15.822350843205873</v>
      </c>
      <c r="AU68" s="9">
        <f t="shared" si="71"/>
        <v>1.7151946081735094</v>
      </c>
      <c r="AV68" s="9">
        <f t="shared" si="72"/>
        <v>0.13826340013081451</v>
      </c>
      <c r="AW68" s="9">
        <f t="shared" si="73"/>
        <v>0.19746059930221013</v>
      </c>
      <c r="AX68" s="9">
        <f t="shared" si="43"/>
        <v>1.7320508075688774</v>
      </c>
      <c r="AY68" s="9">
        <f t="shared" si="44"/>
        <v>0.99026806874157025</v>
      </c>
      <c r="AZ68" s="9">
        <f t="shared" si="86"/>
        <v>-0.1391731009600658</v>
      </c>
      <c r="BA68" s="9">
        <f t="shared" si="46"/>
        <v>-0.13962634015954672</v>
      </c>
      <c r="BB68" s="9">
        <f t="shared" si="39"/>
        <v>-8.0000000000000195</v>
      </c>
      <c r="BC68" s="9">
        <f t="shared" ref="BC68" si="97">(BB68+F68)*240</f>
        <v>-4.6895820560166612E-12</v>
      </c>
    </row>
  </sheetData>
  <mergeCells count="22">
    <mergeCell ref="AN2:AP2"/>
    <mergeCell ref="AU2:AX2"/>
    <mergeCell ref="AF2:AI2"/>
    <mergeCell ref="AB2:AE2"/>
    <mergeCell ref="X2:AA2"/>
    <mergeCell ref="T2:W2"/>
    <mergeCell ref="AJ2:AM2"/>
    <mergeCell ref="A1:B1"/>
    <mergeCell ref="C1:D1"/>
    <mergeCell ref="F1:G1"/>
    <mergeCell ref="N1:P1"/>
    <mergeCell ref="H1:J1"/>
    <mergeCell ref="Q1:S1"/>
    <mergeCell ref="AU1:AX1"/>
    <mergeCell ref="BA1:BC1"/>
    <mergeCell ref="AJ1:AM1"/>
    <mergeCell ref="AS1:AT1"/>
    <mergeCell ref="T1:W1"/>
    <mergeCell ref="X1:AA1"/>
    <mergeCell ref="AB1:AE1"/>
    <mergeCell ref="AF1:AI1"/>
    <mergeCell ref="AN1:AP1"/>
  </mergeCells>
  <phoneticPr fontId="1"/>
  <pageMargins left="0.7" right="0.7" top="0.75" bottom="0.75" header="0.3" footer="0.3"/>
  <pageSetup paperSize="9" orientation="portrait" horizontalDpi="4294967292" verticalDpi="4294967292"/>
  <drawing r:id="rId1"/>
  <legacyDrawing r:id="rId2"/>
  <oleObjects>
    <mc:AlternateContent xmlns:mc="http://schemas.openxmlformats.org/markup-compatibility/2006">
      <mc:Choice Requires="x14">
        <oleObject progId="Equation.3" shapeId="2049" r:id="rId3">
          <objectPr defaultSize="0" autoPict="0" r:id="rId4">
            <anchor moveWithCells="1">
              <from>
                <xdr:col>57</xdr:col>
                <xdr:colOff>0</xdr:colOff>
                <xdr:row>2</xdr:row>
                <xdr:rowOff>0</xdr:rowOff>
              </from>
              <to>
                <xdr:col>64</xdr:col>
                <xdr:colOff>0</xdr:colOff>
                <xdr:row>52</xdr:row>
                <xdr:rowOff>0</xdr:rowOff>
              </to>
            </anchor>
          </objectPr>
        </oleObject>
      </mc:Choice>
      <mc:Fallback>
        <oleObject progId="Equation.3" shapeId="2049" r:id="rId3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I53"/>
  <sheetViews>
    <sheetView tabSelected="1" zoomScale="150" zoomScaleNormal="150" zoomScalePageLayoutView="150" workbookViewId="0">
      <selection activeCell="C8" sqref="C8"/>
    </sheetView>
  </sheetViews>
  <sheetFormatPr baseColWidth="12" defaultColWidth="3.83203125" defaultRowHeight="18" x14ac:dyDescent="0"/>
  <cols>
    <col min="2" max="2" width="8.33203125" bestFit="1" customWidth="1"/>
    <col min="3" max="3" width="12.5" bestFit="1" customWidth="1"/>
    <col min="4" max="5" width="13.5" bestFit="1" customWidth="1"/>
    <col min="6" max="6" width="12.5" bestFit="1" customWidth="1"/>
    <col min="7" max="7" width="10.5" bestFit="1" customWidth="1"/>
    <col min="8" max="8" width="12.5" bestFit="1" customWidth="1"/>
    <col min="9" max="9" width="13.5" bestFit="1" customWidth="1"/>
  </cols>
  <sheetData>
    <row r="1" spans="2:9">
      <c r="B1" s="1"/>
    </row>
    <row r="2" spans="2:9">
      <c r="B2" s="1"/>
    </row>
    <row r="3" spans="2:9">
      <c r="B3" s="40" t="s">
        <v>62</v>
      </c>
      <c r="C3">
        <v>35</v>
      </c>
    </row>
    <row r="4" spans="2:9">
      <c r="B4" s="40" t="s">
        <v>63</v>
      </c>
      <c r="C4">
        <f>SIN(C3/180*PI())</f>
        <v>0.57357643635104605</v>
      </c>
    </row>
    <row r="5" spans="2:9">
      <c r="B5" s="40" t="s">
        <v>64</v>
      </c>
      <c r="C5">
        <f>COS(C3/180*PI())</f>
        <v>0.8191520442889918</v>
      </c>
    </row>
    <row r="6" spans="2:9">
      <c r="B6" s="40" t="s">
        <v>65</v>
      </c>
      <c r="C6">
        <f>C4/C5</f>
        <v>0.70020753820970971</v>
      </c>
    </row>
    <row r="7" spans="2:9">
      <c r="B7" s="40" t="s">
        <v>76</v>
      </c>
      <c r="C7">
        <v>40</v>
      </c>
    </row>
    <row r="8" spans="2:9">
      <c r="B8" s="40" t="s">
        <v>77</v>
      </c>
      <c r="C8">
        <v>395</v>
      </c>
    </row>
    <row r="9" spans="2:9">
      <c r="B9" s="40" t="s">
        <v>75</v>
      </c>
      <c r="C9">
        <f>(C8*C4+C7*C5)/(C8*C5-C7*C4)</f>
        <v>0.8626407052565096</v>
      </c>
    </row>
    <row r="10" spans="2:9">
      <c r="B10" s="40" t="s">
        <v>74</v>
      </c>
      <c r="C10">
        <f>ATAN(C9)*180/PI()</f>
        <v>40.782392322364032</v>
      </c>
    </row>
    <row r="12" spans="2:9">
      <c r="B12" s="30" t="s">
        <v>69</v>
      </c>
      <c r="C12" s="30" t="s">
        <v>70</v>
      </c>
      <c r="D12" s="30" t="s">
        <v>71</v>
      </c>
      <c r="E12" s="30" t="s">
        <v>66</v>
      </c>
      <c r="F12" s="30" t="s">
        <v>67</v>
      </c>
      <c r="G12" t="s">
        <v>68</v>
      </c>
      <c r="H12" s="30" t="s">
        <v>72</v>
      </c>
      <c r="I12" s="30" t="s">
        <v>73</v>
      </c>
    </row>
    <row r="13" spans="2:9">
      <c r="B13">
        <v>-40</v>
      </c>
      <c r="C13" s="27">
        <f t="shared" ref="C13:C16" si="0">B13/4</f>
        <v>-10</v>
      </c>
      <c r="D13">
        <f t="shared" ref="D13:D16" si="1">C13/180*PI()</f>
        <v>-0.17453292519943295</v>
      </c>
      <c r="E13">
        <f t="shared" ref="E13:E16" si="2">SIN(D13)</f>
        <v>-0.17364817766693033</v>
      </c>
      <c r="F13">
        <f t="shared" ref="F13:F16" si="3">COS(D13)</f>
        <v>0.98480775301220802</v>
      </c>
      <c r="G13">
        <f t="shared" ref="G13:G16" si="4">C$8/(C$9*F13*C$4+C$5)</f>
        <v>302.35173430759772</v>
      </c>
      <c r="H13">
        <f t="shared" ref="H13:H16" si="5">G13*(C$9*F13*C$5-C$4)</f>
        <v>36.984300334072451</v>
      </c>
      <c r="I13">
        <f t="shared" ref="I13:I16" si="6">G13*C$9*E13</f>
        <v>-45.29107629520535</v>
      </c>
    </row>
    <row r="14" spans="2:9">
      <c r="B14">
        <v>-38</v>
      </c>
      <c r="C14" s="27">
        <f t="shared" si="0"/>
        <v>-9.5</v>
      </c>
      <c r="D14">
        <f t="shared" si="1"/>
        <v>-0.16580627893946132</v>
      </c>
      <c r="E14">
        <f t="shared" si="2"/>
        <v>-0.16504760586067765</v>
      </c>
      <c r="F14">
        <f t="shared" si="3"/>
        <v>0.98628560153723144</v>
      </c>
      <c r="G14">
        <f t="shared" si="4"/>
        <v>302.18259833281309</v>
      </c>
      <c r="H14">
        <f t="shared" si="5"/>
        <v>37.279179907334942</v>
      </c>
      <c r="I14">
        <f t="shared" si="6"/>
        <v>-43.023786265636232</v>
      </c>
    </row>
    <row r="15" spans="2:9">
      <c r="B15">
        <v>-36</v>
      </c>
      <c r="C15" s="27">
        <f t="shared" si="0"/>
        <v>-9</v>
      </c>
      <c r="D15">
        <f t="shared" si="1"/>
        <v>-0.15707963267948966</v>
      </c>
      <c r="E15">
        <f t="shared" si="2"/>
        <v>-0.15643446504023087</v>
      </c>
      <c r="F15">
        <f t="shared" si="3"/>
        <v>0.98768834059513777</v>
      </c>
      <c r="G15">
        <f t="shared" si="4"/>
        <v>302.02223339927724</v>
      </c>
      <c r="H15">
        <f t="shared" si="5"/>
        <v>37.55876763683797</v>
      </c>
      <c r="I15">
        <f t="shared" si="6"/>
        <v>-40.75691497380673</v>
      </c>
    </row>
    <row r="16" spans="2:9">
      <c r="B16">
        <v>-34</v>
      </c>
      <c r="C16" s="27">
        <f t="shared" si="0"/>
        <v>-8.5</v>
      </c>
      <c r="D16">
        <f t="shared" si="1"/>
        <v>-0.148352986419518</v>
      </c>
      <c r="E16">
        <f t="shared" si="2"/>
        <v>-0.1478094111296106</v>
      </c>
      <c r="F16">
        <f t="shared" si="3"/>
        <v>0.98901586336191682</v>
      </c>
      <c r="G16">
        <f t="shared" si="4"/>
        <v>301.87062407983376</v>
      </c>
      <c r="H16">
        <f t="shared" si="5"/>
        <v>37.823090419008004</v>
      </c>
      <c r="I16">
        <f t="shared" si="6"/>
        <v>-38.490440967716012</v>
      </c>
    </row>
    <row r="17" spans="2:9">
      <c r="B17">
        <v>-32</v>
      </c>
      <c r="C17" s="27">
        <f>B17/4</f>
        <v>-8</v>
      </c>
      <c r="D17">
        <f>C17/180*PI()</f>
        <v>-0.13962634015954636</v>
      </c>
      <c r="E17">
        <f>SIN(D17)</f>
        <v>-0.13917310096006544</v>
      </c>
      <c r="F17">
        <f>COS(D17)</f>
        <v>0.99026806874157036</v>
      </c>
      <c r="G17">
        <f>C$8/(C$9*F17*C$4+C$5)</f>
        <v>301.72775579419846</v>
      </c>
      <c r="H17">
        <f>G17*(C$9*F17*C$5-C$4)</f>
        <v>38.072173673794694</v>
      </c>
      <c r="I17">
        <f>G17*C$9*E17</f>
        <v>-36.224342699048286</v>
      </c>
    </row>
    <row r="18" spans="2:9">
      <c r="B18">
        <v>-30</v>
      </c>
      <c r="C18" s="27">
        <f t="shared" ref="C18:C49" si="7">B18/4</f>
        <v>-7.5</v>
      </c>
      <c r="D18">
        <f t="shared" ref="D18:D53" si="8">C18/180*PI()</f>
        <v>-0.1308996938995747</v>
      </c>
      <c r="E18">
        <f t="shared" ref="E18:E49" si="9">SIN(D18)</f>
        <v>-0.13052619222005157</v>
      </c>
      <c r="F18">
        <f t="shared" ref="F18:F49" si="10">COS(D18)</f>
        <v>0.99144486137381038</v>
      </c>
      <c r="G18">
        <f t="shared" ref="G18:G49" si="11">C$8/(C$9*F18*C$4+C$5)</f>
        <v>301.59361480679479</v>
      </c>
      <c r="H18">
        <f t="shared" ref="H18:H49" si="12">G18*(C$9*F18*C$5-C$4)</f>
        <v>38.306041348445056</v>
      </c>
      <c r="I18">
        <f t="shared" ref="I18:I49" si="13">G18*C$9*E18</f>
        <v>-33.958598528845513</v>
      </c>
    </row>
    <row r="19" spans="2:9">
      <c r="B19">
        <v>-28</v>
      </c>
      <c r="C19" s="27">
        <f t="shared" si="7"/>
        <v>-7</v>
      </c>
      <c r="D19">
        <f t="shared" si="8"/>
        <v>-0.12217304763960307</v>
      </c>
      <c r="E19">
        <f t="shared" si="9"/>
        <v>-0.12186934340514748</v>
      </c>
      <c r="F19">
        <f t="shared" si="10"/>
        <v>0.99254615164132198</v>
      </c>
      <c r="G19">
        <f t="shared" si="11"/>
        <v>301.46818822471346</v>
      </c>
      <c r="H19">
        <f t="shared" si="12"/>
        <v>38.524715921060455</v>
      </c>
      <c r="I19">
        <f t="shared" si="13"/>
        <v>-31.693186733124282</v>
      </c>
    </row>
    <row r="20" spans="2:9">
      <c r="B20">
        <v>-26</v>
      </c>
      <c r="C20" s="27">
        <f t="shared" si="7"/>
        <v>-6.5</v>
      </c>
      <c r="D20">
        <f t="shared" si="8"/>
        <v>-0.11344640137963141</v>
      </c>
      <c r="E20">
        <f t="shared" si="9"/>
        <v>-0.11320321376790671</v>
      </c>
      <c r="F20">
        <f t="shared" si="10"/>
        <v>0.99357185567658746</v>
      </c>
      <c r="G20">
        <f t="shared" si="11"/>
        <v>301.35146399579639</v>
      </c>
      <c r="H20">
        <f t="shared" si="12"/>
        <v>38.728218403937291</v>
      </c>
      <c r="I20">
        <f t="shared" si="13"/>
        <v>-29.428085508440443</v>
      </c>
    </row>
    <row r="21" spans="2:9">
      <c r="B21">
        <v>-24</v>
      </c>
      <c r="C21" s="27">
        <f t="shared" si="7"/>
        <v>-6</v>
      </c>
      <c r="D21">
        <f t="shared" si="8"/>
        <v>-0.10471975511965977</v>
      </c>
      <c r="E21">
        <f t="shared" si="9"/>
        <v>-0.10452846326765346</v>
      </c>
      <c r="F21">
        <f t="shared" si="10"/>
        <v>0.99452189536827329</v>
      </c>
      <c r="G21">
        <f t="shared" si="11"/>
        <v>301.24343090684528</v>
      </c>
      <c r="H21">
        <f t="shared" si="12"/>
        <v>38.916568346690219</v>
      </c>
      <c r="I21">
        <f t="shared" si="13"/>
        <v>-27.163272977404972</v>
      </c>
    </row>
    <row r="22" spans="2:9">
      <c r="B22">
        <v>-22</v>
      </c>
      <c r="C22" s="27">
        <f t="shared" si="7"/>
        <v>-5.5</v>
      </c>
      <c r="D22">
        <f t="shared" si="8"/>
        <v>-9.599310885968812E-2</v>
      </c>
      <c r="E22">
        <f t="shared" si="9"/>
        <v>-9.5845752520223981E-2</v>
      </c>
      <c r="F22">
        <f t="shared" si="10"/>
        <v>0.99539619836717885</v>
      </c>
      <c r="G22">
        <f t="shared" si="11"/>
        <v>301.14407858195364</v>
      </c>
      <c r="H22">
        <f t="shared" si="12"/>
        <v>39.089783839160084</v>
      </c>
      <c r="I22">
        <f t="shared" si="13"/>
        <v>-24.898727194154237</v>
      </c>
    </row>
    <row r="23" spans="2:9">
      <c r="B23">
        <v>-20</v>
      </c>
      <c r="C23" s="27">
        <f t="shared" si="7"/>
        <v>-5</v>
      </c>
      <c r="D23">
        <f t="shared" si="8"/>
        <v>-8.7266462599716474E-2</v>
      </c>
      <c r="E23">
        <f t="shared" si="9"/>
        <v>-8.7155742747658166E-2</v>
      </c>
      <c r="F23">
        <f t="shared" si="10"/>
        <v>0.99619469809174555</v>
      </c>
      <c r="G23">
        <f t="shared" si="11"/>
        <v>301.0533974809635</v>
      </c>
      <c r="H23">
        <f t="shared" si="12"/>
        <v>39.247881514104762</v>
      </c>
      <c r="I23">
        <f t="shared" si="13"/>
        <v>-22.634426149778232</v>
      </c>
    </row>
    <row r="24" spans="2:9">
      <c r="B24">
        <v>-18</v>
      </c>
      <c r="C24" s="27">
        <f t="shared" si="7"/>
        <v>-4.5</v>
      </c>
      <c r="D24">
        <f t="shared" si="8"/>
        <v>-7.8539816339744828E-2</v>
      </c>
      <c r="E24">
        <f t="shared" si="9"/>
        <v>-7.8459095727844944E-2</v>
      </c>
      <c r="F24">
        <f t="shared" si="10"/>
        <v>0.99691733373312796</v>
      </c>
      <c r="G24">
        <f t="shared" si="11"/>
        <v>300.97137889804543</v>
      </c>
      <c r="H24">
        <f t="shared" si="12"/>
        <v>39.390876549674559</v>
      </c>
      <c r="I24">
        <f t="shared" si="13"/>
        <v>-20.370347777709977</v>
      </c>
    </row>
    <row r="25" spans="2:9">
      <c r="B25">
        <v>-16</v>
      </c>
      <c r="C25" s="27">
        <f t="shared" si="7"/>
        <v>-4</v>
      </c>
      <c r="D25">
        <f t="shared" si="8"/>
        <v>-6.9813170079773182E-2</v>
      </c>
      <c r="E25">
        <f t="shared" si="9"/>
        <v>-6.9756473744125302E-2</v>
      </c>
      <c r="F25">
        <f t="shared" si="10"/>
        <v>0.9975640502598242</v>
      </c>
      <c r="G25">
        <f t="shared" si="11"/>
        <v>300.89801496040286</v>
      </c>
      <c r="H25">
        <f t="shared" si="12"/>
        <v>39.518782671671659</v>
      </c>
      <c r="I25">
        <f t="shared" si="13"/>
        <v>-18.10646995907943</v>
      </c>
    </row>
    <row r="26" spans="2:9">
      <c r="B26">
        <v>-14</v>
      </c>
      <c r="C26" s="27">
        <f t="shared" si="7"/>
        <v>-3.5</v>
      </c>
      <c r="D26">
        <f t="shared" si="8"/>
        <v>-6.1086523819801536E-2</v>
      </c>
      <c r="E26">
        <f t="shared" si="9"/>
        <v>-6.1048539534856873E-2</v>
      </c>
      <c r="F26">
        <f t="shared" si="10"/>
        <v>0.99813479842186692</v>
      </c>
      <c r="G26">
        <f t="shared" si="11"/>
        <v>300.83329862709951</v>
      </c>
      <c r="H26">
        <f t="shared" si="12"/>
        <v>39.6316121555938</v>
      </c>
      <c r="I26">
        <f t="shared" si="13"/>
        <v>-15.842770528035173</v>
      </c>
    </row>
    <row r="27" spans="2:9">
      <c r="B27">
        <v>-12</v>
      </c>
      <c r="C27" s="27">
        <f t="shared" si="7"/>
        <v>-3</v>
      </c>
      <c r="D27">
        <f t="shared" si="8"/>
        <v>-5.2359877559829883E-2</v>
      </c>
      <c r="E27">
        <f t="shared" si="9"/>
        <v>-5.2335956242943828E-2</v>
      </c>
      <c r="F27">
        <f t="shared" si="10"/>
        <v>0.99862953475457383</v>
      </c>
      <c r="G27">
        <f t="shared" si="11"/>
        <v>300.77722368801085</v>
      </c>
      <c r="H27">
        <f t="shared" si="12"/>
        <v>39.729375828462565</v>
      </c>
      <c r="I27">
        <f t="shared" si="13"/>
        <v>-13.579227277037187</v>
      </c>
    </row>
    <row r="28" spans="2:9">
      <c r="B28">
        <v>-10</v>
      </c>
      <c r="C28" s="27">
        <f t="shared" si="7"/>
        <v>-2.5</v>
      </c>
      <c r="D28">
        <f t="shared" si="8"/>
        <v>-4.3633231299858237E-2</v>
      </c>
      <c r="E28">
        <f t="shared" si="9"/>
        <v>-4.3619387365336E-2</v>
      </c>
      <c r="F28">
        <f t="shared" si="10"/>
        <v>0.9990482215818578</v>
      </c>
      <c r="G28">
        <f t="shared" si="11"/>
        <v>300.72978476289927</v>
      </c>
      <c r="H28">
        <f t="shared" si="12"/>
        <v>39.812083070436096</v>
      </c>
      <c r="I28">
        <f t="shared" si="13"/>
        <v>-11.315817962123978</v>
      </c>
    </row>
    <row r="29" spans="2:9">
      <c r="B29">
        <v>-8</v>
      </c>
      <c r="C29" s="27">
        <f t="shared" si="7"/>
        <v>-2</v>
      </c>
      <c r="D29">
        <f t="shared" si="8"/>
        <v>-3.4906585039886591E-2</v>
      </c>
      <c r="E29">
        <f t="shared" si="9"/>
        <v>-3.4899496702500969E-2</v>
      </c>
      <c r="F29">
        <f t="shared" si="10"/>
        <v>0.99939082701909576</v>
      </c>
      <c r="G29">
        <f t="shared" si="11"/>
        <v>300.69097730061208</v>
      </c>
      <c r="H29">
        <f t="shared" si="12"/>
        <v>39.879741816206845</v>
      </c>
      <c r="I29">
        <f t="shared" si="13"/>
        <v>-9.052520308157181</v>
      </c>
    </row>
    <row r="30" spans="2:9">
      <c r="B30">
        <v>-6</v>
      </c>
      <c r="C30" s="27">
        <f t="shared" si="7"/>
        <v>-1.5</v>
      </c>
      <c r="D30">
        <f t="shared" si="8"/>
        <v>-2.6179938779914941E-2</v>
      </c>
      <c r="E30">
        <f t="shared" si="9"/>
        <v>-2.6176948307873149E-2</v>
      </c>
      <c r="F30">
        <f t="shared" si="10"/>
        <v>0.99965732497555726</v>
      </c>
      <c r="G30">
        <f t="shared" si="11"/>
        <v>300.66079757840362</v>
      </c>
      <c r="H30">
        <f t="shared" si="12"/>
        <v>39.932358556183857</v>
      </c>
      <c r="I30">
        <f t="shared" si="13"/>
        <v>-6.7893120140470353</v>
      </c>
    </row>
    <row r="31" spans="2:9">
      <c r="B31">
        <v>-4</v>
      </c>
      <c r="C31" s="27">
        <f t="shared" si="7"/>
        <v>-1</v>
      </c>
      <c r="D31">
        <f t="shared" si="8"/>
        <v>-1.7453292519943295E-2</v>
      </c>
      <c r="E31">
        <f t="shared" si="9"/>
        <v>-1.7452406437283512E-2</v>
      </c>
      <c r="F31">
        <f t="shared" si="10"/>
        <v>0.99984769515639127</v>
      </c>
      <c r="G31">
        <f t="shared" si="11"/>
        <v>300.6392427013804</v>
      </c>
      <c r="H31">
        <f t="shared" si="12"/>
        <v>39.9699383374601</v>
      </c>
      <c r="I31">
        <f t="shared" si="13"/>
        <v>-4.5261707579618307</v>
      </c>
    </row>
    <row r="32" spans="2:9">
      <c r="B32">
        <v>-2</v>
      </c>
      <c r="C32" s="27">
        <f t="shared" si="7"/>
        <v>-0.5</v>
      </c>
      <c r="D32">
        <f t="shared" si="8"/>
        <v>-8.7266462599716477E-3</v>
      </c>
      <c r="E32">
        <f t="shared" si="9"/>
        <v>-8.7265354983739347E-3</v>
      </c>
      <c r="F32">
        <f t="shared" si="10"/>
        <v>0.99996192306417131</v>
      </c>
      <c r="G32">
        <f t="shared" si="11"/>
        <v>300.62631060206934</v>
      </c>
      <c r="H32">
        <f t="shared" si="12"/>
        <v>39.992484764564608</v>
      </c>
      <c r="I32">
        <f t="shared" si="13"/>
        <v>-2.2630742025245563</v>
      </c>
    </row>
    <row r="33" spans="2:9">
      <c r="B33">
        <v>0</v>
      </c>
      <c r="C33" s="27">
        <f t="shared" si="7"/>
        <v>0</v>
      </c>
      <c r="D33">
        <f t="shared" si="8"/>
        <v>0</v>
      </c>
      <c r="E33">
        <f t="shared" si="9"/>
        <v>0</v>
      </c>
      <c r="F33">
        <f t="shared" si="10"/>
        <v>1</v>
      </c>
      <c r="G33">
        <f t="shared" si="11"/>
        <v>300.62200004010992</v>
      </c>
      <c r="H33">
        <f t="shared" si="12"/>
        <v>40.000000000000014</v>
      </c>
      <c r="I33">
        <f t="shared" si="13"/>
        <v>0</v>
      </c>
    </row>
    <row r="34" spans="2:9">
      <c r="B34">
        <v>2</v>
      </c>
      <c r="C34" s="27">
        <f t="shared" si="7"/>
        <v>0.5</v>
      </c>
      <c r="D34">
        <f t="shared" si="8"/>
        <v>8.7266462599716477E-3</v>
      </c>
      <c r="E34">
        <f t="shared" si="9"/>
        <v>8.7265354983739347E-3</v>
      </c>
      <c r="F34">
        <f t="shared" si="10"/>
        <v>0.99996192306417131</v>
      </c>
      <c r="G34">
        <f t="shared" si="11"/>
        <v>300.62631060206934</v>
      </c>
      <c r="H34">
        <f t="shared" si="12"/>
        <v>39.992484764564608</v>
      </c>
      <c r="I34">
        <f t="shared" si="13"/>
        <v>2.2630742025245563</v>
      </c>
    </row>
    <row r="35" spans="2:9">
      <c r="B35">
        <v>4</v>
      </c>
      <c r="C35" s="27">
        <f t="shared" si="7"/>
        <v>1</v>
      </c>
      <c r="D35">
        <f t="shared" si="8"/>
        <v>1.7453292519943295E-2</v>
      </c>
      <c r="E35">
        <f t="shared" si="9"/>
        <v>1.7452406437283512E-2</v>
      </c>
      <c r="F35">
        <f t="shared" si="10"/>
        <v>0.99984769515639127</v>
      </c>
      <c r="G35">
        <f t="shared" si="11"/>
        <v>300.6392427013804</v>
      </c>
      <c r="H35">
        <f t="shared" si="12"/>
        <v>39.9699383374601</v>
      </c>
      <c r="I35">
        <f t="shared" si="13"/>
        <v>4.5261707579618307</v>
      </c>
    </row>
    <row r="36" spans="2:9">
      <c r="B36">
        <v>6</v>
      </c>
      <c r="C36" s="27">
        <f t="shared" si="7"/>
        <v>1.5</v>
      </c>
      <c r="D36">
        <f t="shared" si="8"/>
        <v>2.6179938779914941E-2</v>
      </c>
      <c r="E36">
        <f t="shared" si="9"/>
        <v>2.6176948307873149E-2</v>
      </c>
      <c r="F36">
        <f t="shared" si="10"/>
        <v>0.99965732497555726</v>
      </c>
      <c r="G36">
        <f t="shared" si="11"/>
        <v>300.66079757840362</v>
      </c>
      <c r="H36">
        <f t="shared" si="12"/>
        <v>39.932358556183857</v>
      </c>
      <c r="I36">
        <f t="shared" si="13"/>
        <v>6.7893120140470353</v>
      </c>
    </row>
    <row r="37" spans="2:9">
      <c r="B37">
        <v>8</v>
      </c>
      <c r="C37" s="27">
        <f t="shared" si="7"/>
        <v>2</v>
      </c>
      <c r="D37">
        <f t="shared" si="8"/>
        <v>3.4906585039886591E-2</v>
      </c>
      <c r="E37">
        <f t="shared" si="9"/>
        <v>3.4899496702500969E-2</v>
      </c>
      <c r="F37">
        <f t="shared" si="10"/>
        <v>0.99939082701909576</v>
      </c>
      <c r="G37">
        <f t="shared" si="11"/>
        <v>300.69097730061208</v>
      </c>
      <c r="H37">
        <f t="shared" si="12"/>
        <v>39.879741816206845</v>
      </c>
      <c r="I37">
        <f t="shared" si="13"/>
        <v>9.052520308157181</v>
      </c>
    </row>
    <row r="38" spans="2:9">
      <c r="B38">
        <v>10</v>
      </c>
      <c r="C38" s="27">
        <f t="shared" si="7"/>
        <v>2.5</v>
      </c>
      <c r="D38">
        <f t="shared" si="8"/>
        <v>4.3633231299858237E-2</v>
      </c>
      <c r="E38">
        <f t="shared" si="9"/>
        <v>4.3619387365336E-2</v>
      </c>
      <c r="F38">
        <f t="shared" si="10"/>
        <v>0.9990482215818578</v>
      </c>
      <c r="G38">
        <f t="shared" si="11"/>
        <v>300.72978476289927</v>
      </c>
      <c r="H38">
        <f t="shared" si="12"/>
        <v>39.812083070436096</v>
      </c>
      <c r="I38">
        <f t="shared" si="13"/>
        <v>11.315817962123978</v>
      </c>
    </row>
    <row r="39" spans="2:9">
      <c r="B39">
        <v>12</v>
      </c>
      <c r="C39" s="27">
        <f t="shared" si="7"/>
        <v>3</v>
      </c>
      <c r="D39">
        <f t="shared" si="8"/>
        <v>5.2359877559829883E-2</v>
      </c>
      <c r="E39">
        <f t="shared" si="9"/>
        <v>5.2335956242943828E-2</v>
      </c>
      <c r="F39">
        <f t="shared" si="10"/>
        <v>0.99862953475457383</v>
      </c>
      <c r="G39">
        <f t="shared" si="11"/>
        <v>300.77722368801085</v>
      </c>
      <c r="H39">
        <f t="shared" si="12"/>
        <v>39.729375828462565</v>
      </c>
      <c r="I39">
        <f t="shared" si="13"/>
        <v>13.579227277037187</v>
      </c>
    </row>
    <row r="40" spans="2:9">
      <c r="B40">
        <v>14</v>
      </c>
      <c r="C40" s="27">
        <f t="shared" si="7"/>
        <v>3.5</v>
      </c>
      <c r="D40">
        <f t="shared" si="8"/>
        <v>6.1086523819801536E-2</v>
      </c>
      <c r="E40">
        <f t="shared" si="9"/>
        <v>6.1048539534856873E-2</v>
      </c>
      <c r="F40">
        <f t="shared" si="10"/>
        <v>0.99813479842186692</v>
      </c>
      <c r="G40">
        <f t="shared" si="11"/>
        <v>300.83329862709951</v>
      </c>
      <c r="H40">
        <f t="shared" si="12"/>
        <v>39.6316121555938</v>
      </c>
      <c r="I40">
        <f t="shared" si="13"/>
        <v>15.842770528035173</v>
      </c>
    </row>
    <row r="41" spans="2:9">
      <c r="B41">
        <v>16</v>
      </c>
      <c r="C41" s="27">
        <f t="shared" si="7"/>
        <v>4</v>
      </c>
      <c r="D41">
        <f t="shared" si="8"/>
        <v>6.9813170079773182E-2</v>
      </c>
      <c r="E41">
        <f t="shared" si="9"/>
        <v>6.9756473744125302E-2</v>
      </c>
      <c r="F41">
        <f t="shared" si="10"/>
        <v>0.9975640502598242</v>
      </c>
      <c r="G41">
        <f t="shared" si="11"/>
        <v>300.89801496040286</v>
      </c>
      <c r="H41">
        <f t="shared" si="12"/>
        <v>39.518782671671659</v>
      </c>
      <c r="I41">
        <f t="shared" si="13"/>
        <v>18.10646995907943</v>
      </c>
    </row>
    <row r="42" spans="2:9">
      <c r="B42">
        <v>18</v>
      </c>
      <c r="C42" s="27">
        <f t="shared" si="7"/>
        <v>4.5</v>
      </c>
      <c r="D42">
        <f t="shared" si="8"/>
        <v>7.8539816339744828E-2</v>
      </c>
      <c r="E42">
        <f t="shared" si="9"/>
        <v>7.8459095727844944E-2</v>
      </c>
      <c r="F42">
        <f t="shared" si="10"/>
        <v>0.99691733373312796</v>
      </c>
      <c r="G42">
        <f t="shared" si="11"/>
        <v>300.97137889804543</v>
      </c>
      <c r="H42">
        <f t="shared" si="12"/>
        <v>39.390876549674559</v>
      </c>
      <c r="I42">
        <f t="shared" si="13"/>
        <v>20.370347777709977</v>
      </c>
    </row>
    <row r="43" spans="2:9">
      <c r="B43">
        <v>20</v>
      </c>
      <c r="C43" s="27">
        <f t="shared" si="7"/>
        <v>5</v>
      </c>
      <c r="D43">
        <f t="shared" si="8"/>
        <v>8.7266462599716474E-2</v>
      </c>
      <c r="E43">
        <f t="shared" si="9"/>
        <v>8.7155742747658166E-2</v>
      </c>
      <c r="F43">
        <f t="shared" si="10"/>
        <v>0.99619469809174555</v>
      </c>
      <c r="G43">
        <f t="shared" si="11"/>
        <v>301.0533974809635</v>
      </c>
      <c r="H43">
        <f t="shared" si="12"/>
        <v>39.247881514104762</v>
      </c>
      <c r="I43">
        <f t="shared" si="13"/>
        <v>22.634426149778232</v>
      </c>
    </row>
    <row r="44" spans="2:9">
      <c r="B44">
        <v>22</v>
      </c>
      <c r="C44" s="27">
        <f t="shared" si="7"/>
        <v>5.5</v>
      </c>
      <c r="D44">
        <f t="shared" si="8"/>
        <v>9.599310885968812E-2</v>
      </c>
      <c r="E44">
        <f t="shared" si="9"/>
        <v>9.5845752520223981E-2</v>
      </c>
      <c r="F44">
        <f t="shared" si="10"/>
        <v>0.99539619836717885</v>
      </c>
      <c r="G44">
        <f t="shared" si="11"/>
        <v>301.14407858195364</v>
      </c>
      <c r="H44">
        <f t="shared" si="12"/>
        <v>39.089783839160084</v>
      </c>
      <c r="I44">
        <f t="shared" si="13"/>
        <v>24.898727194154237</v>
      </c>
    </row>
    <row r="45" spans="2:9">
      <c r="B45">
        <v>24</v>
      </c>
      <c r="C45" s="27">
        <f t="shared" si="7"/>
        <v>6</v>
      </c>
      <c r="D45">
        <f t="shared" si="8"/>
        <v>0.10471975511965977</v>
      </c>
      <c r="E45">
        <f t="shared" si="9"/>
        <v>0.10452846326765346</v>
      </c>
      <c r="F45">
        <f t="shared" si="10"/>
        <v>0.99452189536827329</v>
      </c>
      <c r="G45">
        <f t="shared" si="11"/>
        <v>301.24343090684528</v>
      </c>
      <c r="H45">
        <f t="shared" si="12"/>
        <v>38.916568346690219</v>
      </c>
      <c r="I45">
        <f t="shared" si="13"/>
        <v>27.163272977404972</v>
      </c>
    </row>
    <row r="46" spans="2:9">
      <c r="B46">
        <v>26</v>
      </c>
      <c r="C46" s="27">
        <f t="shared" si="7"/>
        <v>6.5</v>
      </c>
      <c r="D46">
        <f t="shared" si="8"/>
        <v>0.11344640137963141</v>
      </c>
      <c r="E46">
        <f t="shared" si="9"/>
        <v>0.11320321376790671</v>
      </c>
      <c r="F46">
        <f t="shared" si="10"/>
        <v>0.99357185567658746</v>
      </c>
      <c r="G46">
        <f t="shared" si="11"/>
        <v>301.35146399579639</v>
      </c>
      <c r="H46">
        <f t="shared" si="12"/>
        <v>38.728218403937291</v>
      </c>
      <c r="I46">
        <f t="shared" si="13"/>
        <v>29.428085508440443</v>
      </c>
    </row>
    <row r="47" spans="2:9">
      <c r="B47">
        <v>28</v>
      </c>
      <c r="C47" s="27">
        <f t="shared" si="7"/>
        <v>7</v>
      </c>
      <c r="D47">
        <f t="shared" si="8"/>
        <v>0.12217304763960307</v>
      </c>
      <c r="E47">
        <f t="shared" si="9"/>
        <v>0.12186934340514748</v>
      </c>
      <c r="F47">
        <f t="shared" si="10"/>
        <v>0.99254615164132198</v>
      </c>
      <c r="G47">
        <f t="shared" si="11"/>
        <v>301.46818822471346</v>
      </c>
      <c r="H47">
        <f t="shared" si="12"/>
        <v>38.524715921060455</v>
      </c>
      <c r="I47">
        <f t="shared" si="13"/>
        <v>31.693186733124282</v>
      </c>
    </row>
    <row r="48" spans="2:9">
      <c r="B48">
        <v>30</v>
      </c>
      <c r="C48" s="27">
        <f t="shared" si="7"/>
        <v>7.5</v>
      </c>
      <c r="D48">
        <f t="shared" si="8"/>
        <v>0.1308996938995747</v>
      </c>
      <c r="E48">
        <f t="shared" si="9"/>
        <v>0.13052619222005157</v>
      </c>
      <c r="F48">
        <f t="shared" si="10"/>
        <v>0.99144486137381038</v>
      </c>
      <c r="G48">
        <f t="shared" si="11"/>
        <v>301.59361480679479</v>
      </c>
      <c r="H48">
        <f t="shared" si="12"/>
        <v>38.306041348445056</v>
      </c>
      <c r="I48">
        <f t="shared" si="13"/>
        <v>33.958598528845513</v>
      </c>
    </row>
    <row r="49" spans="2:9">
      <c r="B49">
        <v>32</v>
      </c>
      <c r="C49" s="27">
        <f t="shared" si="7"/>
        <v>8</v>
      </c>
      <c r="D49">
        <f t="shared" si="8"/>
        <v>0.13962634015954636</v>
      </c>
      <c r="E49">
        <f t="shared" si="9"/>
        <v>0.13917310096006544</v>
      </c>
      <c r="F49">
        <f t="shared" si="10"/>
        <v>0.99026806874157036</v>
      </c>
      <c r="G49">
        <f t="shared" si="11"/>
        <v>301.72775579419846</v>
      </c>
      <c r="H49">
        <f t="shared" si="12"/>
        <v>38.072173673794694</v>
      </c>
      <c r="I49">
        <f t="shared" si="13"/>
        <v>36.224342699048286</v>
      </c>
    </row>
    <row r="50" spans="2:9">
      <c r="B50">
        <v>34</v>
      </c>
      <c r="C50" s="27">
        <f t="shared" ref="C50:C53" si="14">B50/4</f>
        <v>8.5</v>
      </c>
      <c r="D50">
        <f t="shared" si="8"/>
        <v>0.148352986419518</v>
      </c>
      <c r="E50">
        <f t="shared" ref="E50:E53" si="15">SIN(D50)</f>
        <v>0.1478094111296106</v>
      </c>
      <c r="F50">
        <f t="shared" ref="F50:F53" si="16">COS(D50)</f>
        <v>0.98901586336191682</v>
      </c>
      <c r="G50">
        <f t="shared" ref="G50:G53" si="17">C$8/(C$9*F50*C$4+C$5)</f>
        <v>301.87062407983376</v>
      </c>
      <c r="H50">
        <f t="shared" ref="H50:H53" si="18">G50*(C$9*F50*C$5-C$4)</f>
        <v>37.823090419008004</v>
      </c>
      <c r="I50">
        <f t="shared" ref="I50:I53" si="19">G50*C$9*E50</f>
        <v>38.490440967716012</v>
      </c>
    </row>
    <row r="51" spans="2:9">
      <c r="B51">
        <v>36</v>
      </c>
      <c r="C51" s="27">
        <f t="shared" si="14"/>
        <v>9</v>
      </c>
      <c r="D51">
        <f t="shared" si="8"/>
        <v>0.15707963267948966</v>
      </c>
      <c r="E51">
        <f t="shared" si="15"/>
        <v>0.15643446504023087</v>
      </c>
      <c r="F51">
        <f t="shared" si="16"/>
        <v>0.98768834059513777</v>
      </c>
      <c r="G51">
        <f t="shared" si="17"/>
        <v>302.02223339927724</v>
      </c>
      <c r="H51">
        <f t="shared" si="18"/>
        <v>37.55876763683797</v>
      </c>
      <c r="I51">
        <f t="shared" si="19"/>
        <v>40.75691497380673</v>
      </c>
    </row>
    <row r="52" spans="2:9">
      <c r="B52">
        <v>38</v>
      </c>
      <c r="C52" s="27">
        <f t="shared" si="14"/>
        <v>9.5</v>
      </c>
      <c r="D52">
        <f t="shared" si="8"/>
        <v>0.16580627893946132</v>
      </c>
      <c r="E52">
        <f t="shared" si="15"/>
        <v>0.16504760586067765</v>
      </c>
      <c r="F52">
        <f t="shared" si="16"/>
        <v>0.98628560153723144</v>
      </c>
      <c r="G52">
        <f t="shared" si="17"/>
        <v>302.18259833281309</v>
      </c>
      <c r="H52">
        <f t="shared" si="18"/>
        <v>37.279179907334942</v>
      </c>
      <c r="I52">
        <f t="shared" si="19"/>
        <v>43.023786265636232</v>
      </c>
    </row>
    <row r="53" spans="2:9">
      <c r="B53">
        <v>40</v>
      </c>
      <c r="C53" s="27">
        <f t="shared" si="14"/>
        <v>10</v>
      </c>
      <c r="D53">
        <f t="shared" si="8"/>
        <v>0.17453292519943295</v>
      </c>
      <c r="E53">
        <f t="shared" si="15"/>
        <v>0.17364817766693033</v>
      </c>
      <c r="F53">
        <f t="shared" si="16"/>
        <v>0.98480775301220802</v>
      </c>
      <c r="G53">
        <f t="shared" si="17"/>
        <v>302.35173430759772</v>
      </c>
      <c r="H53">
        <f t="shared" si="18"/>
        <v>36.984300334072451</v>
      </c>
      <c r="I53">
        <f t="shared" si="19"/>
        <v>45.29107629520535</v>
      </c>
    </row>
  </sheetData>
  <phoneticPr fontId="1"/>
  <pageMargins left="0.7" right="0.7" top="0.75" bottom="0.75" header="0.3" footer="0.3"/>
  <pageSetup paperSize="9" orientation="portrait" horizontalDpi="4294967292" verticalDpi="4294967292"/>
  <drawing r:id="rId1"/>
  <legacyDrawing r:id="rId2"/>
  <oleObjects>
    <mc:AlternateContent xmlns:mc="http://schemas.openxmlformats.org/markup-compatibility/2006">
      <mc:Choice Requires="x14">
        <oleObject progId="Equation.3" shapeId="20481" r:id="rId3">
          <objectPr defaultSize="0" autoPict="0" r:id="rId4">
            <anchor moveWithCells="1">
              <from>
                <xdr:col>12</xdr:col>
                <xdr:colOff>0</xdr:colOff>
                <xdr:row>2</xdr:row>
                <xdr:rowOff>0</xdr:rowOff>
              </from>
              <to>
                <xdr:col>20</xdr:col>
                <xdr:colOff>12700</xdr:colOff>
                <xdr:row>21</xdr:row>
                <xdr:rowOff>127000</xdr:rowOff>
              </to>
            </anchor>
          </objectPr>
        </oleObject>
      </mc:Choice>
      <mc:Fallback>
        <oleObject progId="Equation.3" shapeId="20481" r:id="rId3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5</vt:i4>
      </vt:variant>
    </vt:vector>
  </HeadingPairs>
  <TitlesOfParts>
    <vt:vector size="5" baseType="lpstr">
      <vt:lpstr>東支点-南北平面2支点</vt:lpstr>
      <vt:lpstr>南支点-北平面2支点</vt:lpstr>
      <vt:lpstr>南支点-北平面</vt:lpstr>
      <vt:lpstr>東支点-南北平面</vt:lpstr>
      <vt:lpstr>円錐曲線</vt:lpstr>
    </vt:vector>
  </TitlesOfParts>
  <Company>高知工科大学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酒居 敬一</dc:creator>
  <cp:lastModifiedBy>酒居 敬一</cp:lastModifiedBy>
  <dcterms:created xsi:type="dcterms:W3CDTF">2018-01-03T11:20:56Z</dcterms:created>
  <dcterms:modified xsi:type="dcterms:W3CDTF">2018-03-28T21:57:45Z</dcterms:modified>
</cp:coreProperties>
</file>